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tables/table2.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embeddings/oleObject1.bin" ContentType="application/vnd.openxmlformats-officedocument.oleObject"/>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66925"/>
  <mc:AlternateContent xmlns:mc="http://schemas.openxmlformats.org/markup-compatibility/2006">
    <mc:Choice Requires="x15">
      <x15ac:absPath xmlns:x15ac="http://schemas.microsoft.com/office/spreadsheetml/2010/11/ac" url="C:\Users\slaverne\Desktop\"/>
    </mc:Choice>
  </mc:AlternateContent>
  <xr:revisionPtr revIDLastSave="0" documentId="8_{0697FDC9-82C0-4044-993A-C9B87F073725}" xr6:coauthVersionLast="47" xr6:coauthVersionMax="47" xr10:uidLastSave="{00000000-0000-0000-0000-000000000000}"/>
  <bookViews>
    <workbookView xWindow="28680" yWindow="-120" windowWidth="29040" windowHeight="15720" tabRatio="972" firstSheet="5" activeTab="5" xr2:uid="{97D57D13-CF90-4D56-8385-78424C573F57}"/>
  </bookViews>
  <sheets>
    <sheet name="Version" sheetId="31" r:id="rId1"/>
    <sheet name="Notice" sheetId="3" r:id="rId2"/>
    <sheet name="Aide_à_la_complétude" sheetId="41" r:id="rId3"/>
    <sheet name="Synthèse (à masquer)" sheetId="23" r:id="rId4"/>
    <sheet name="Classement" sheetId="28" r:id="rId5"/>
    <sheet name="IDFxxxxxx" sheetId="14" r:id="rId6"/>
  </sheets>
  <definedNames>
    <definedName name="_xlnm._FilterDatabase" localSheetId="4" hidden="1">Classement!$B$9:$P$99</definedName>
    <definedName name="ListeIF" localSheetId="3">OFFSET('Synthèse (à masquer)'!$B$10,0,0,COUNTA('Synthèse (à masquer)'!$F:$F)-1)</definedName>
    <definedName name="ListeIF">OFFSET(#REF!,0,0,COUNTA(#REF!)-1)</definedName>
    <definedName name="_xlnm.Print_Area" localSheetId="2">Aide_à_la_complétude!$B$2:$M$42</definedName>
    <definedName name="_xlnm.Print_Area" localSheetId="4">Classement!$B$2:$P$99</definedName>
    <definedName name="_xlnm.Print_Area" localSheetId="5">IDFxxxxxx!$B$2:$I$69</definedName>
    <definedName name="_xlnm.Print_Area" localSheetId="1">Notice!$B:$F</definedName>
    <definedName name="_xlnm.Print_Area" localSheetId="3">'Synthèse (à masquer)'!$B$2:$N$1048387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14" l="1" a="1"/>
  <c r="D9" i="14" s="1"/>
  <c r="B131" i="23" a="1"/>
  <c r="B262" i="23" a="1"/>
  <c r="B217" i="23" a="1"/>
  <c r="B182" i="23" a="1"/>
  <c r="B318" i="23" a="1"/>
  <c r="B137" i="23" a="1"/>
  <c r="B392" i="23" a="1"/>
  <c r="B203" i="23" a="1"/>
  <c r="B345" i="23" a="1"/>
  <c r="B197" i="23" a="1"/>
  <c r="B340" i="23" a="1"/>
  <c r="B372" i="23" a="1"/>
  <c r="B167" i="23" a="1"/>
  <c r="B306" i="23" a="1"/>
  <c r="B112" i="23" a="1"/>
  <c r="B375" i="23" a="1"/>
  <c r="B274" i="23" a="1"/>
  <c r="B349" i="23" a="1"/>
  <c r="B154" i="23" a="1"/>
  <c r="B346" i="23" a="1"/>
  <c r="B165" i="23" a="1"/>
  <c r="B334" i="23" a="1"/>
  <c r="B273" i="23" a="1"/>
  <c r="B124" i="23" a="1"/>
  <c r="B323" i="23" a="1"/>
  <c r="B278" i="23" a="1"/>
  <c r="B365" i="23" a="1"/>
  <c r="B126" i="23" a="1"/>
  <c r="B382" i="23" a="1"/>
  <c r="B277" i="23" a="1"/>
  <c r="B207" i="23" a="1"/>
  <c r="B194" i="23" a="1"/>
  <c r="B393" i="23" a="1"/>
  <c r="B153" i="23" a="1"/>
  <c r="B101" i="23" a="1"/>
  <c r="B368" i="23" a="1"/>
  <c r="B171" i="23" a="1"/>
  <c r="B132" i="23" a="1"/>
  <c r="B400" i="23" a="1"/>
  <c r="B267" i="23" a="1"/>
  <c r="B170" i="23" a="1"/>
  <c r="B332" i="23" a="1"/>
  <c r="B173" i="23" a="1"/>
  <c r="B205" i="23" a="1"/>
  <c r="B256" i="23" a="1"/>
  <c r="B242" i="23" a="1"/>
  <c r="B224" i="23" a="1"/>
  <c r="B155" i="23" a="1"/>
  <c r="B348" i="23" a="1"/>
  <c r="B291" i="23" a="1"/>
  <c r="B275" i="23" a="1"/>
  <c r="B376" i="23" a="1"/>
  <c r="B266" i="23" a="1"/>
  <c r="B290" i="23" a="1"/>
  <c r="B185" i="23" a="1"/>
  <c r="B199" i="23" a="1"/>
  <c r="B226" i="23" a="1"/>
  <c r="B298" i="23" a="1"/>
  <c r="B127" i="23" a="1"/>
  <c r="B296" i="23" a="1"/>
  <c r="B287" i="23" a="1"/>
  <c r="B379" i="23" a="1"/>
  <c r="B261" i="23" a="1"/>
  <c r="B399" i="23" a="1"/>
  <c r="B335" i="23" a="1"/>
  <c r="B370" i="23" a="1"/>
  <c r="B397" i="23" a="1"/>
  <c r="B304" i="23" a="1"/>
  <c r="B254" i="23" a="1"/>
  <c r="B342" i="23" a="1"/>
  <c r="B240" i="23" a="1"/>
  <c r="B398" i="23" a="1"/>
  <c r="B300" i="23" a="1"/>
  <c r="B108" i="23" a="1"/>
  <c r="B281" i="23" a="1"/>
  <c r="B204" i="23" a="1"/>
  <c r="B183" i="23" a="1"/>
  <c r="B357" i="23" a="1"/>
  <c r="B383" i="23" a="1"/>
  <c r="B250" i="23" a="1"/>
  <c r="B371" i="23" a="1"/>
  <c r="B162" i="23" a="1"/>
  <c r="B354" i="23" a="1"/>
  <c r="B107" i="23" a="1"/>
  <c r="B252" i="23" a="1"/>
  <c r="B192" i="23" a="1"/>
  <c r="B239" i="23" a="1"/>
  <c r="B280" i="23" a="1"/>
  <c r="B193" i="23" a="1"/>
  <c r="B307" i="23" a="1"/>
  <c r="B322" i="23" a="1"/>
  <c r="B133" i="23" a="1"/>
  <c r="B367" i="23" a="1"/>
  <c r="B270" i="23" a="1"/>
  <c r="B328" i="23" a="1"/>
  <c r="B148" i="23" a="1"/>
  <c r="B361" i="23" a="1"/>
  <c r="B202" i="23" a="1"/>
  <c r="B299" i="23" a="1"/>
  <c r="B321" i="23" a="1"/>
  <c r="B168" i="23" a="1"/>
  <c r="B125" i="23" a="1"/>
  <c r="B272" i="23" a="1"/>
  <c r="B311" i="23" a="1"/>
  <c r="B268" i="23" a="1"/>
  <c r="B190" i="23" a="1"/>
  <c r="B263" i="23" a="1"/>
  <c r="B317" i="23" a="1"/>
  <c r="B381" i="23" a="1"/>
  <c r="B258" i="23" a="1"/>
  <c r="B103" i="23" a="1"/>
  <c r="B201" i="23" a="1"/>
  <c r="B374" i="23" a="1"/>
  <c r="B177" i="23" a="1"/>
  <c r="B128" i="23" a="1"/>
  <c r="B330" i="23" a="1"/>
  <c r="B161" i="23" a="1"/>
  <c r="B344" i="23" a="1"/>
  <c r="B303" i="23" a="1"/>
  <c r="B331" i="23" a="1"/>
  <c r="B286" i="23" a="1"/>
  <c r="B271" i="23" a="1"/>
  <c r="B229" i="23" a="1"/>
  <c r="B389" i="23" a="1"/>
  <c r="B230" i="23" a="1"/>
  <c r="B146" i="23" a="1"/>
  <c r="B223" i="23" a="1"/>
  <c r="B387" i="23" a="1"/>
  <c r="B386" i="23" a="1"/>
  <c r="B114" i="23" a="1"/>
  <c r="B385" i="23" a="1"/>
  <c r="B241" i="23" a="1"/>
  <c r="B347" i="23" a="1"/>
  <c r="B139" i="23" a="1"/>
  <c r="B329" i="23" a="1"/>
  <c r="B338" i="23" a="1"/>
  <c r="B308" i="23" a="1"/>
  <c r="B144" i="23" a="1"/>
  <c r="B276" i="23" a="1"/>
  <c r="B115" i="23" a="1"/>
  <c r="B319" i="23" a="1"/>
  <c r="B310" i="23" a="1"/>
  <c r="B209" i="23" a="1"/>
  <c r="B255" i="23" a="1"/>
  <c r="B313" i="23" a="1"/>
  <c r="B160" i="23" a="1"/>
  <c r="B213" i="23" a="1"/>
  <c r="B149" i="23" a="1"/>
  <c r="B189" i="23" a="1"/>
  <c r="B227" i="23" a="1"/>
  <c r="B123" i="23" a="1"/>
  <c r="B215" i="23" a="1"/>
  <c r="B289" i="23" a="1"/>
  <c r="B327" i="23" a="1"/>
  <c r="B362" i="23" a="1"/>
  <c r="B143" i="23" a="1"/>
  <c r="B225" i="23" a="1"/>
  <c r="B353" i="23" a="1"/>
  <c r="B141" i="23" a="1"/>
  <c r="B212" i="23" a="1"/>
  <c r="B110" i="23" a="1"/>
  <c r="B253" i="23" a="1"/>
  <c r="B218" i="23" a="1"/>
  <c r="B377" i="23" a="1"/>
  <c r="B196" i="23" a="1"/>
  <c r="B316" i="23" a="1"/>
  <c r="B158" i="23" a="1"/>
  <c r="B302" i="23" a="1"/>
  <c r="B210" i="23" a="1"/>
  <c r="B234" i="23" a="1"/>
  <c r="B351" i="23" a="1"/>
  <c r="B355" i="23" a="1"/>
  <c r="B156" i="23" a="1"/>
  <c r="B364" i="23" a="1"/>
  <c r="B248" i="23" a="1"/>
  <c r="B333" i="23" a="1"/>
  <c r="B305" i="23" a="1"/>
  <c r="B214" i="23" a="1"/>
  <c r="B152" i="23" a="1"/>
  <c r="B174" i="23" a="1"/>
  <c r="B140" i="23" a="1"/>
  <c r="B118" i="23" a="1"/>
  <c r="B221" i="23" a="1"/>
  <c r="B206" i="23" a="1"/>
  <c r="B339" i="23" a="1"/>
  <c r="B309" i="23" a="1"/>
  <c r="B283" i="23" a="1"/>
  <c r="B390" i="23" a="1"/>
  <c r="B247" i="23" a="1"/>
  <c r="B315" i="23" a="1"/>
  <c r="B219" i="23" a="1"/>
  <c r="B157" i="23" a="1"/>
  <c r="B245" i="23" a="1"/>
  <c r="B116" i="23" a="1"/>
  <c r="B358" i="23" a="1"/>
  <c r="B378" i="23" a="1"/>
  <c r="B176" i="23" a="1"/>
  <c r="B394" i="23" a="1"/>
  <c r="B150" i="23" a="1"/>
  <c r="B231" i="23" a="1"/>
  <c r="B169" i="23" a="1"/>
  <c r="B341" i="23" a="1"/>
  <c r="B179" i="23" a="1"/>
  <c r="B337" i="23" a="1"/>
  <c r="B295" i="23" a="1"/>
  <c r="B178" i="23" a="1"/>
  <c r="B279" i="23" a="1"/>
  <c r="B175" i="23" a="1"/>
  <c r="B145" i="23" a="1"/>
  <c r="B184" i="23" a="1"/>
  <c r="B312" i="23" a="1"/>
  <c r="B352" i="23" a="1"/>
  <c r="B119" i="23" a="1"/>
  <c r="B138" i="23" a="1"/>
  <c r="B325" i="23" a="1"/>
  <c r="B249" i="23" a="1"/>
  <c r="B164" i="23" a="1"/>
  <c r="B391" i="23" a="1"/>
  <c r="B384" i="23" a="1"/>
  <c r="B282" i="23" a="1"/>
  <c r="B163" i="23" a="1"/>
  <c r="B246" i="23" a="1"/>
  <c r="B211" i="23" a="1"/>
  <c r="B297" i="23" a="1"/>
  <c r="B395" i="23" a="1"/>
  <c r="B102" i="23" a="1"/>
  <c r="B265" i="23" a="1"/>
  <c r="B135" i="23" a="1"/>
  <c r="B188" i="23" a="1"/>
  <c r="B380" i="23" a="1"/>
  <c r="B105" i="23" a="1"/>
  <c r="B186" i="23" a="1"/>
  <c r="B198" i="23" a="1"/>
  <c r="B200" i="23" a="1"/>
  <c r="B181" i="23" a="1"/>
  <c r="B172" i="23" a="1"/>
  <c r="B208" i="23" a="1"/>
  <c r="B359" i="23" a="1"/>
  <c r="B292" i="23" a="1"/>
  <c r="B130" i="23" a="1"/>
  <c r="B159" i="23" a="1"/>
  <c r="B284" i="23" a="1"/>
  <c r="B142" i="23" a="1"/>
  <c r="B373" i="23" a="1"/>
  <c r="B166" i="23" a="1"/>
  <c r="B363" i="23" a="1"/>
  <c r="B388" i="23" a="1"/>
  <c r="B259" i="23" a="1"/>
  <c r="B251" i="23" a="1"/>
  <c r="B236" i="23" a="1"/>
  <c r="B285" i="23" a="1"/>
  <c r="B369" i="23" a="1"/>
  <c r="B257" i="23" a="1"/>
  <c r="B122" i="23" a="1"/>
  <c r="B117" i="23" a="1"/>
  <c r="B320" i="23" a="1"/>
  <c r="B120" i="23" a="1"/>
  <c r="B288" i="23" a="1"/>
  <c r="B232" i="23" a="1"/>
  <c r="B326" i="23" a="1"/>
  <c r="B147" i="23" a="1"/>
  <c r="B106" i="23" a="1"/>
  <c r="B396" i="23" a="1"/>
  <c r="B350" i="23" a="1"/>
  <c r="B191" i="23" a="1"/>
  <c r="B269" i="23" a="1"/>
  <c r="B195" i="23" a="1"/>
  <c r="B260" i="23" a="1"/>
  <c r="B293" i="23" a="1"/>
  <c r="B301" i="23" a="1"/>
  <c r="B228" i="23" a="1"/>
  <c r="B220" i="23" a="1"/>
  <c r="B294" i="23" a="1"/>
  <c r="B151" i="23" a="1"/>
  <c r="B129" i="23" a="1"/>
  <c r="B314" i="23" a="1"/>
  <c r="B243" i="23" a="1"/>
  <c r="B134" i="23" a="1"/>
  <c r="B109" i="23" a="1"/>
  <c r="B235" i="23" a="1"/>
  <c r="B113" i="23" a="1"/>
  <c r="B366" i="23" a="1"/>
  <c r="B187" i="23" a="1"/>
  <c r="B237" i="23" a="1"/>
  <c r="B343" i="23" a="1"/>
  <c r="B104" i="23" a="1"/>
  <c r="B136" i="23" a="1"/>
  <c r="B356" i="23" a="1"/>
  <c r="B216" i="23" a="1"/>
  <c r="B111" i="23" a="1"/>
  <c r="B336" i="23" a="1"/>
  <c r="B121" i="23" a="1"/>
  <c r="B264" i="23" a="1"/>
  <c r="B233" i="23" a="1"/>
  <c r="B222" i="23" a="1"/>
  <c r="B244" i="23" a="1"/>
  <c r="B238" i="23" a="1"/>
  <c r="B324" i="23" a="1"/>
  <c r="B180" i="23" a="1"/>
  <c r="B360" i="23" a="1"/>
  <c r="B397" i="23" l="1"/>
  <c r="B400" i="23"/>
  <c r="B392" i="23"/>
  <c r="B349" i="23"/>
  <c r="B344" i="23"/>
  <c r="B395" i="23"/>
  <c r="B387" i="23"/>
  <c r="B378" i="23"/>
  <c r="B373" i="23"/>
  <c r="B362" i="23"/>
  <c r="B357" i="23"/>
  <c r="B315" i="23"/>
  <c r="B398" i="23"/>
  <c r="B390" i="23"/>
  <c r="B393" i="23"/>
  <c r="B386" i="23"/>
  <c r="B394" i="23"/>
  <c r="B389" i="23"/>
  <c r="B396" i="23"/>
  <c r="B388" i="23"/>
  <c r="B385" i="23"/>
  <c r="B399" i="23"/>
  <c r="B391" i="23"/>
  <c r="B381" i="23"/>
  <c r="B370" i="23"/>
  <c r="B365" i="23"/>
  <c r="B354" i="23"/>
  <c r="B384" i="23"/>
  <c r="B376" i="23"/>
  <c r="B368" i="23"/>
  <c r="B360" i="23"/>
  <c r="B350" i="23"/>
  <c r="B342" i="23"/>
  <c r="B320" i="23"/>
  <c r="B379" i="23"/>
  <c r="B371" i="23"/>
  <c r="B363" i="23"/>
  <c r="B355" i="23"/>
  <c r="B351" i="23"/>
  <c r="B314" i="23"/>
  <c r="B382" i="23"/>
  <c r="B374" i="23"/>
  <c r="B366" i="23"/>
  <c r="B358" i="23"/>
  <c r="B346" i="23"/>
  <c r="B339" i="23"/>
  <c r="B328" i="23"/>
  <c r="B323" i="23"/>
  <c r="B318" i="23"/>
  <c r="B236" i="23"/>
  <c r="B377" i="23"/>
  <c r="B369" i="23"/>
  <c r="B361" i="23"/>
  <c r="B353" i="23"/>
  <c r="B352" i="23"/>
  <c r="B347" i="23"/>
  <c r="B311" i="23"/>
  <c r="B210" i="23"/>
  <c r="B380" i="23"/>
  <c r="B372" i="23"/>
  <c r="B364" i="23"/>
  <c r="B356" i="23"/>
  <c r="B341" i="23"/>
  <c r="B331" i="23"/>
  <c r="B326" i="23"/>
  <c r="B383" i="23"/>
  <c r="B375" i="23"/>
  <c r="B367" i="23"/>
  <c r="B359" i="23"/>
  <c r="B336" i="23"/>
  <c r="B334" i="23"/>
  <c r="B333" i="23"/>
  <c r="B218" i="23"/>
  <c r="B345" i="23"/>
  <c r="B337" i="23"/>
  <c r="B329" i="23"/>
  <c r="B321" i="23"/>
  <c r="B286" i="23"/>
  <c r="B281" i="23"/>
  <c r="B348" i="23"/>
  <c r="B340" i="23"/>
  <c r="B332" i="23"/>
  <c r="B324" i="23"/>
  <c r="B316" i="23"/>
  <c r="B307" i="23"/>
  <c r="B303" i="23"/>
  <c r="B299" i="23"/>
  <c r="B343" i="23"/>
  <c r="B335" i="23"/>
  <c r="B327" i="23"/>
  <c r="B319" i="23"/>
  <c r="B313" i="23"/>
  <c r="B310" i="23"/>
  <c r="B305" i="23"/>
  <c r="B302" i="23"/>
  <c r="B297" i="23"/>
  <c r="B227" i="23"/>
  <c r="B338" i="23"/>
  <c r="B330" i="23"/>
  <c r="B322" i="23"/>
  <c r="B252" i="23"/>
  <c r="B325" i="23"/>
  <c r="B317" i="23"/>
  <c r="B294" i="23"/>
  <c r="B289" i="23"/>
  <c r="B278" i="23"/>
  <c r="B273" i="23"/>
  <c r="B308" i="23"/>
  <c r="B300" i="23"/>
  <c r="B292" i="23"/>
  <c r="B284" i="23"/>
  <c r="B276" i="23"/>
  <c r="B268" i="23"/>
  <c r="B295" i="23"/>
  <c r="B287" i="23"/>
  <c r="B279" i="23"/>
  <c r="B271" i="23"/>
  <c r="B250" i="23"/>
  <c r="B234" i="23"/>
  <c r="B306" i="23"/>
  <c r="B298" i="23"/>
  <c r="B290" i="23"/>
  <c r="B282" i="23"/>
  <c r="B274" i="23"/>
  <c r="B266" i="23"/>
  <c r="B260" i="23"/>
  <c r="B244" i="23"/>
  <c r="B231" i="23"/>
  <c r="B309" i="23"/>
  <c r="B301" i="23"/>
  <c r="B293" i="23"/>
  <c r="B285" i="23"/>
  <c r="B277" i="23"/>
  <c r="B202" i="23"/>
  <c r="B312" i="23"/>
  <c r="B304" i="23"/>
  <c r="B296" i="23"/>
  <c r="B288" i="23"/>
  <c r="B280" i="23"/>
  <c r="B272" i="23"/>
  <c r="B291" i="23"/>
  <c r="B283" i="23"/>
  <c r="B275" i="23"/>
  <c r="B270" i="23"/>
  <c r="B258" i="23"/>
  <c r="B242" i="23"/>
  <c r="B269" i="23"/>
  <c r="B261" i="23"/>
  <c r="B253" i="23"/>
  <c r="B245" i="23"/>
  <c r="B237" i="23"/>
  <c r="B217" i="23"/>
  <c r="B212" i="23"/>
  <c r="B207" i="23"/>
  <c r="B264" i="23"/>
  <c r="B256" i="23"/>
  <c r="B248" i="23"/>
  <c r="B240" i="23"/>
  <c r="B219" i="23"/>
  <c r="B188" i="23"/>
  <c r="B267" i="23"/>
  <c r="B259" i="23"/>
  <c r="B251" i="23"/>
  <c r="B243" i="23"/>
  <c r="B235" i="23"/>
  <c r="B209" i="23"/>
  <c r="B262" i="23"/>
  <c r="B254" i="23"/>
  <c r="B246" i="23"/>
  <c r="B238" i="23"/>
  <c r="B226" i="23"/>
  <c r="B211" i="23"/>
  <c r="B265" i="23"/>
  <c r="B257" i="23"/>
  <c r="B249" i="23"/>
  <c r="B241" i="23"/>
  <c r="B233" i="23"/>
  <c r="B230" i="23"/>
  <c r="B228" i="23"/>
  <c r="B223" i="23"/>
  <c r="B194" i="23"/>
  <c r="B161" i="23"/>
  <c r="B263" i="23"/>
  <c r="B255" i="23"/>
  <c r="B247" i="23"/>
  <c r="B239" i="23"/>
  <c r="B225" i="23"/>
  <c r="B220" i="23"/>
  <c r="B215" i="23"/>
  <c r="B229" i="23"/>
  <c r="B221" i="23"/>
  <c r="B213" i="23"/>
  <c r="B205" i="23"/>
  <c r="B197" i="23"/>
  <c r="B189" i="23"/>
  <c r="B178" i="23"/>
  <c r="B173" i="23"/>
  <c r="B232" i="23"/>
  <c r="B224" i="23"/>
  <c r="B216" i="23"/>
  <c r="B208" i="23"/>
  <c r="B200" i="23"/>
  <c r="B192" i="23"/>
  <c r="B180" i="23"/>
  <c r="B156" i="23"/>
  <c r="B203" i="23"/>
  <c r="B195" i="23"/>
  <c r="B222" i="23"/>
  <c r="B214" i="23"/>
  <c r="B206" i="23"/>
  <c r="B198" i="23"/>
  <c r="B190" i="23"/>
  <c r="B187" i="23"/>
  <c r="B171" i="23"/>
  <c r="B170" i="23"/>
  <c r="B201" i="23"/>
  <c r="B193" i="23"/>
  <c r="B184" i="23"/>
  <c r="B151" i="23"/>
  <c r="B204" i="23"/>
  <c r="B196" i="23"/>
  <c r="B179" i="23"/>
  <c r="B199" i="23"/>
  <c r="B191" i="23"/>
  <c r="B186" i="23"/>
  <c r="B181" i="23"/>
  <c r="B176" i="23"/>
  <c r="B153" i="23"/>
  <c r="B182" i="23"/>
  <c r="B174" i="23"/>
  <c r="B185" i="23"/>
  <c r="B177" i="23"/>
  <c r="B169" i="23"/>
  <c r="B164" i="23"/>
  <c r="B159" i="23"/>
  <c r="B172" i="23"/>
  <c r="B183" i="23"/>
  <c r="B175" i="23"/>
  <c r="B167" i="23"/>
  <c r="B148" i="23"/>
  <c r="B162" i="23"/>
  <c r="B154" i="23"/>
  <c r="B149" i="23"/>
  <c r="B165" i="23"/>
  <c r="B157" i="23"/>
  <c r="B137" i="23"/>
  <c r="B131" i="23"/>
  <c r="B168" i="23"/>
  <c r="B160" i="23"/>
  <c r="B152" i="23"/>
  <c r="B163" i="23"/>
  <c r="B155" i="23"/>
  <c r="B166" i="23"/>
  <c r="B158" i="23"/>
  <c r="B150" i="23"/>
  <c r="B143" i="23"/>
  <c r="B135" i="23"/>
  <c r="B115" i="23"/>
  <c r="B145" i="23"/>
  <c r="B146" i="23"/>
  <c r="B138" i="23"/>
  <c r="B141" i="23"/>
  <c r="B133" i="23"/>
  <c r="B144" i="23"/>
  <c r="B136" i="23"/>
  <c r="B128" i="23"/>
  <c r="B127" i="23"/>
  <c r="B123" i="23"/>
  <c r="B120" i="23"/>
  <c r="B119" i="23"/>
  <c r="B104" i="23"/>
  <c r="B147" i="23"/>
  <c r="B139" i="23"/>
  <c r="B126" i="23"/>
  <c r="B118" i="23"/>
  <c r="B142" i="23"/>
  <c r="B134" i="23"/>
  <c r="B140" i="23"/>
  <c r="B132" i="23"/>
  <c r="B112" i="23"/>
  <c r="B107" i="23"/>
  <c r="B110" i="23"/>
  <c r="B102" i="23"/>
  <c r="B129" i="23"/>
  <c r="B121" i="23"/>
  <c r="B113" i="23"/>
  <c r="B105" i="23"/>
  <c r="B124" i="23"/>
  <c r="B116" i="23"/>
  <c r="B108" i="23"/>
  <c r="B111" i="23"/>
  <c r="B103" i="23"/>
  <c r="B130" i="23"/>
  <c r="B122" i="23"/>
  <c r="B114" i="23"/>
  <c r="B106" i="23"/>
  <c r="B125" i="23"/>
  <c r="B117" i="23"/>
  <c r="B109" i="23"/>
  <c r="B101" i="23"/>
  <c r="XFB40" i="41" l="1"/>
  <c r="XFB39" i="41"/>
  <c r="XFB38" i="41"/>
  <c r="XFB32" i="41"/>
  <c r="XFB31" i="41"/>
  <c r="XFB30" i="41"/>
  <c r="XFB25" i="41"/>
  <c r="XFB24" i="41"/>
  <c r="XFB23" i="41"/>
  <c r="XFB22" i="41"/>
  <c r="XFB20" i="41"/>
  <c r="XFB19" i="41"/>
  <c r="XFB16" i="41"/>
  <c r="D9" i="41" a="1"/>
  <c r="D9" i="41" s="1"/>
  <c r="XFD34" i="14"/>
  <c r="XFD18" i="14"/>
  <c r="XFD22" i="14"/>
  <c r="XFD23" i="14"/>
  <c r="XFD25" i="14"/>
  <c r="XFD26" i="14"/>
  <c r="XFD27" i="14"/>
  <c r="XFD28" i="14"/>
  <c r="XFD33" i="14"/>
  <c r="XFD35" i="14"/>
  <c r="XFD41" i="14"/>
  <c r="XFD43" i="14"/>
  <c r="XFD44" i="14"/>
  <c r="XFD46" i="14"/>
  <c r="D52" i="14"/>
  <c r="D53" i="14"/>
  <c r="D55" i="14"/>
  <c r="D54" i="14"/>
  <c r="D51" i="14"/>
  <c r="I52" i="14"/>
  <c r="N245" i="23" a="1"/>
  <c r="L286" i="23" a="1"/>
  <c r="N227" i="23" a="1"/>
  <c r="F227" i="23" a="1"/>
  <c r="L108" i="23" a="1"/>
  <c r="K288" i="23" a="1"/>
  <c r="N182" i="23" a="1"/>
  <c r="F375" i="23" a="1"/>
  <c r="C327" i="23" a="1"/>
  <c r="F311" i="23" a="1"/>
  <c r="F322" i="23" a="1"/>
  <c r="D373" i="23" a="1"/>
  <c r="L396" i="23" a="1"/>
  <c r="C279" i="23" a="1"/>
  <c r="E335" i="23" a="1"/>
  <c r="M287" i="23" a="1"/>
  <c r="N356" i="23" a="1"/>
  <c r="F202" i="23" a="1"/>
  <c r="N115" i="23" a="1"/>
  <c r="G300" i="23" a="1"/>
  <c r="F152" i="23" a="1"/>
  <c r="F220" i="23" a="1"/>
  <c r="M344" i="23" a="1"/>
  <c r="C310" i="23" a="1"/>
  <c r="M377" i="23" a="1"/>
  <c r="D359" i="23" a="1"/>
  <c r="M282" i="23" a="1"/>
  <c r="E115" i="23" a="1"/>
  <c r="M154" i="23" a="1"/>
  <c r="C122" i="23" a="1"/>
  <c r="G207" i="23" a="1"/>
  <c r="D207" i="23" a="1"/>
  <c r="C315" i="23" a="1"/>
  <c r="F289" i="23" a="1"/>
  <c r="G307" i="23" a="1"/>
  <c r="E248" i="23" a="1"/>
  <c r="M210" i="23" a="1"/>
  <c r="E320" i="23" a="1"/>
  <c r="D372" i="23" a="1"/>
  <c r="N298" i="23" a="1"/>
  <c r="G345" i="23" a="1"/>
  <c r="D338" i="23" a="1"/>
  <c r="L277" i="23" a="1"/>
  <c r="L327" i="23" a="1"/>
  <c r="M371" i="23" a="1"/>
  <c r="N265" i="23" a="1"/>
  <c r="M373" i="23" a="1"/>
  <c r="E310" i="23" a="1"/>
  <c r="C240" i="23" a="1"/>
  <c r="G283" i="23" a="1"/>
  <c r="L261" i="23" a="1"/>
  <c r="L130" i="23" a="1"/>
  <c r="K253" i="23" a="1"/>
  <c r="K309" i="23" a="1"/>
  <c r="M357" i="23" a="1"/>
  <c r="L325" i="23" a="1"/>
  <c r="L321" i="23" a="1"/>
  <c r="F286" i="23" a="1"/>
  <c r="N109" i="23" a="1"/>
  <c r="K165" i="23" a="1"/>
  <c r="K277" i="23" a="1"/>
  <c r="G298" i="23" a="1"/>
  <c r="N303" i="23" a="1"/>
  <c r="L315" i="23" a="1"/>
  <c r="D354" i="23" a="1"/>
  <c r="L356" i="23" a="1"/>
  <c r="N380" i="23" a="1"/>
  <c r="D318" i="23" a="1"/>
  <c r="L318" i="23" a="1"/>
  <c r="L248" i="23" a="1"/>
  <c r="N285" i="23" a="1"/>
  <c r="G308" i="23" a="1"/>
  <c r="C305" i="23" a="1"/>
  <c r="G353" i="23" a="1"/>
  <c r="D115" i="23" a="1"/>
  <c r="L192" i="23" a="1"/>
  <c r="K127" i="23" a="1"/>
  <c r="G202" i="23" a="1"/>
  <c r="N268" i="23" a="1"/>
  <c r="K149" i="23" a="1"/>
  <c r="J364" i="23" a="1"/>
  <c r="J298" i="23" a="1"/>
  <c r="N103" i="23" a="1"/>
  <c r="J202" i="23" a="1"/>
  <c r="K315" i="23" a="1"/>
  <c r="F349" i="23" a="1"/>
  <c r="E226" i="23" a="1"/>
  <c r="M300" i="23" a="1"/>
  <c r="G232" i="23" a="1"/>
  <c r="N101" i="23" a="1"/>
  <c r="J319" i="23" a="1"/>
  <c r="D209" i="23" a="1"/>
  <c r="M336" i="23" a="1"/>
  <c r="G160" i="23" a="1"/>
  <c r="N132" i="23" a="1"/>
  <c r="G389" i="23" a="1"/>
  <c r="E273" i="23" a="1"/>
  <c r="C364" i="23" a="1"/>
  <c r="L251" i="23" a="1"/>
  <c r="N322" i="23" a="1"/>
  <c r="F239" i="23" a="1"/>
  <c r="C151" i="23" a="1"/>
  <c r="N193" i="23" a="1"/>
  <c r="N141" i="23" a="1"/>
  <c r="D230" i="23" a="1"/>
  <c r="E113" i="23" a="1"/>
  <c r="G321" i="23" a="1"/>
  <c r="C139" i="23" a="1"/>
  <c r="F329" i="23" a="1"/>
  <c r="G211" i="23" a="1"/>
  <c r="N169" i="23" a="1"/>
  <c r="F140" i="23" a="1"/>
  <c r="C102" i="23" a="1"/>
  <c r="M260" i="23" a="1"/>
  <c r="M296" i="23" a="1"/>
  <c r="F229" i="23" a="1"/>
  <c r="E369" i="23" a="1"/>
  <c r="D248" i="23" a="1"/>
  <c r="G154" i="23" a="1"/>
  <c r="F263" i="23" a="1"/>
  <c r="E183" i="23" a="1"/>
  <c r="K102" i="23" a="1"/>
  <c r="L187" i="23" a="1"/>
  <c r="I374" i="23" a="1"/>
  <c r="I310" i="23" a="1"/>
  <c r="N156" i="23" a="1"/>
  <c r="L259" i="23" a="1"/>
  <c r="N366" i="23" a="1"/>
  <c r="C370" i="23" a="1"/>
  <c r="M233" i="23" a="1"/>
  <c r="E356" i="23" a="1"/>
  <c r="M274" i="23" a="1"/>
  <c r="K366" i="23" a="1"/>
  <c r="G385" i="23" a="1"/>
  <c r="D388" i="23" a="1"/>
  <c r="D316" i="23" a="1"/>
  <c r="N368" i="23" a="1"/>
  <c r="G295" i="23" a="1"/>
  <c r="D120" i="23" a="1"/>
  <c r="K365" i="23" a="1"/>
  <c r="D332" i="23" a="1"/>
  <c r="C392" i="23" a="1"/>
  <c r="E342" i="23" a="1"/>
  <c r="G248" i="23" a="1"/>
  <c r="F285" i="23" a="1"/>
  <c r="E293" i="23" a="1"/>
  <c r="E365" i="23" a="1"/>
  <c r="L320" i="23" a="1"/>
  <c r="N326" i="23" a="1"/>
  <c r="G274" i="23" a="1"/>
  <c r="D335" i="23" a="1"/>
  <c r="L279" i="23" a="1"/>
  <c r="D307" i="23" a="1"/>
  <c r="C330" i="23" a="1"/>
  <c r="E179" i="23" a="1"/>
  <c r="E229" i="23" a="1"/>
  <c r="L388" i="23" a="1"/>
  <c r="M171" i="23" a="1"/>
  <c r="E362" i="23" a="1"/>
  <c r="E357" i="23" a="1"/>
  <c r="D365" i="23" a="1"/>
  <c r="L336" i="23" a="1"/>
  <c r="G326" i="23" a="1"/>
  <c r="M326" i="23" a="1"/>
  <c r="F269" i="23" a="1"/>
  <c r="G368" i="23" a="1"/>
  <c r="G272" i="23" a="1"/>
  <c r="D379" i="23" a="1"/>
  <c r="K305" i="23" a="1"/>
  <c r="D250" i="23" a="1"/>
  <c r="G392" i="23" a="1"/>
  <c r="G310" i="23" a="1"/>
  <c r="L291" i="23" a="1"/>
  <c r="L380" i="23" a="1"/>
  <c r="K336" i="23" a="1"/>
  <c r="L326" i="23" a="1"/>
  <c r="F290" i="23" a="1"/>
  <c r="L369" i="23" a="1"/>
  <c r="F394" i="23" a="1"/>
  <c r="K260" i="23" a="1"/>
  <c r="K376" i="23" a="1"/>
  <c r="M265" i="23" a="1"/>
  <c r="K218" i="23" a="1"/>
  <c r="E259" i="23" a="1"/>
  <c r="M252" i="23" a="1"/>
  <c r="L290" i="23" a="1"/>
  <c r="D134" i="23" a="1"/>
  <c r="N370" i="23" a="1"/>
  <c r="C379" i="23" a="1"/>
  <c r="L246" i="23" a="1"/>
  <c r="M305" i="23" a="1"/>
  <c r="E300" i="23" a="1"/>
  <c r="E296" i="23" a="1"/>
  <c r="L355" i="23" a="1"/>
  <c r="G293" i="23" a="1"/>
  <c r="F353" i="23" a="1"/>
  <c r="N359" i="23" a="1"/>
  <c r="D292" i="23" a="1"/>
  <c r="D171" i="23" a="1"/>
  <c r="D196" i="23" a="1"/>
  <c r="M327" i="23" a="1"/>
  <c r="N272" i="23" a="1"/>
  <c r="G184" i="23" a="1"/>
  <c r="M162" i="23" a="1"/>
  <c r="K211" i="23" a="1"/>
  <c r="G101" i="23" a="1"/>
  <c r="N113" i="23" a="1"/>
  <c r="M383" i="23" a="1"/>
  <c r="D129" i="23" a="1"/>
  <c r="J375" i="23" a="1"/>
  <c r="F309" i="23" a="1"/>
  <c r="N382" i="23" a="1"/>
  <c r="N127" i="23" a="1"/>
  <c r="M196" i="23" a="1"/>
  <c r="D162" i="23" a="1"/>
  <c r="C145" i="23" a="1"/>
  <c r="M182" i="23" a="1"/>
  <c r="L140" i="23" a="1"/>
  <c r="L180" i="23" a="1"/>
  <c r="L185" i="23" a="1"/>
  <c r="E110" i="23" a="1"/>
  <c r="G174" i="23" a="1"/>
  <c r="F380" i="23" a="1"/>
  <c r="E192" i="23" a="1"/>
  <c r="F399" i="23" a="1"/>
  <c r="F337" i="23" a="1"/>
  <c r="K146" i="23" a="1"/>
  <c r="G113" i="23" a="1"/>
  <c r="C320" i="23" a="1"/>
  <c r="N273" i="23" a="1"/>
  <c r="D322" i="23" a="1"/>
  <c r="K248" i="23" a="1"/>
  <c r="C285" i="23" a="1"/>
  <c r="E212" i="23" a="1"/>
  <c r="L362" i="23" a="1"/>
  <c r="L311" i="23" a="1"/>
  <c r="E122" i="23" a="1"/>
  <c r="C300" i="23" a="1"/>
  <c r="F336" i="23" a="1"/>
  <c r="C207" i="23" a="1"/>
  <c r="L293" i="23" a="1"/>
  <c r="M384" i="23" a="1"/>
  <c r="L339" i="23" a="1"/>
  <c r="G289" i="23" a="1"/>
  <c r="G279" i="23" a="1"/>
  <c r="M161" i="23" a="1"/>
  <c r="N308" i="23" a="1"/>
  <c r="M160" i="23" a="1"/>
  <c r="N282" i="23" a="1"/>
  <c r="C282" i="23" a="1"/>
  <c r="E207" i="23" a="1"/>
  <c r="D392" i="23" a="1"/>
  <c r="N242" i="23" a="1"/>
  <c r="E336" i="23" a="1"/>
  <c r="C335" i="23" a="1"/>
  <c r="N286" i="23" a="1"/>
  <c r="K400" i="23" a="1"/>
  <c r="D161" i="23" a="1"/>
  <c r="G367" i="23" a="1"/>
  <c r="D371" i="23" a="1"/>
  <c r="C287" i="23" a="1"/>
  <c r="G134" i="23" a="1"/>
  <c r="L372" i="23" a="1"/>
  <c r="G361" i="23" a="1"/>
  <c r="E269" i="23" a="1"/>
  <c r="D282" i="23" a="1"/>
  <c r="E155" i="23" a="1"/>
  <c r="C367" i="23" a="1"/>
  <c r="E377" i="23" a="1"/>
  <c r="N225" i="23" a="1"/>
  <c r="D324" i="23" a="1"/>
  <c r="F339" i="23" a="1"/>
  <c r="K398" i="23" a="1"/>
  <c r="E373" i="23" a="1"/>
  <c r="L389" i="23" a="1"/>
  <c r="K292" i="23" a="1"/>
  <c r="D278" i="23" a="1"/>
  <c r="E258" i="23" a="1"/>
  <c r="N226" i="23" a="1"/>
  <c r="N207" i="23" a="1"/>
  <c r="F354" i="23" a="1"/>
  <c r="K327" i="23" a="1"/>
  <c r="K291" i="23" a="1"/>
  <c r="G369" i="23" a="1"/>
  <c r="M286" i="23" a="1"/>
  <c r="C298" i="23" a="1"/>
  <c r="K372" i="23" a="1"/>
  <c r="E389" i="23" a="1"/>
  <c r="C345" i="23" a="1"/>
  <c r="M125" i="23" a="1"/>
  <c r="G271" i="23" a="1"/>
  <c r="G340" i="23" a="1"/>
  <c r="C126" i="23" a="1"/>
  <c r="N315" i="23" a="1"/>
  <c r="D305" i="23" a="1"/>
  <c r="N377" i="23" a="1"/>
  <c r="K363" i="23" a="1"/>
  <c r="L252" i="23" a="1"/>
  <c r="C362" i="23" a="1"/>
  <c r="G126" i="23" a="1"/>
  <c r="N384" i="23" a="1"/>
  <c r="G354" i="23" a="1"/>
  <c r="N313" i="23" a="1"/>
  <c r="D264" i="23" a="1"/>
  <c r="K174" i="23" a="1"/>
  <c r="M181" i="23" a="1"/>
  <c r="K182" i="23" a="1"/>
  <c r="K154" i="23" a="1"/>
  <c r="J223" i="23" a="1"/>
  <c r="M193" i="23" a="1"/>
  <c r="G346" i="23" a="1"/>
  <c r="K164" i="23" a="1"/>
  <c r="F346" i="23" a="1"/>
  <c r="G120" i="23" a="1"/>
  <c r="C162" i="23" a="1"/>
  <c r="J329" i="23" a="1"/>
  <c r="N146" i="23" a="1"/>
  <c r="N179" i="23" a="1"/>
  <c r="M225" i="23" a="1"/>
  <c r="C382" i="23" a="1"/>
  <c r="G224" i="23" a="1"/>
  <c r="J282" i="23" a="1"/>
  <c r="N183" i="23" a="1"/>
  <c r="G388" i="23" a="1"/>
  <c r="N184" i="23" a="1"/>
  <c r="C117" i="23" a="1"/>
  <c r="M353" i="23" a="1"/>
  <c r="K101" i="23" a="1"/>
  <c r="L120" i="23" a="1"/>
  <c r="M253" i="23" a="1"/>
  <c r="G280" i="23" a="1"/>
  <c r="N338" i="23" a="1"/>
  <c r="G373" i="23" a="1"/>
  <c r="M375" i="23" a="1"/>
  <c r="D266" i="23" a="1"/>
  <c r="N376" i="23" a="1"/>
  <c r="L363" i="23" a="1"/>
  <c r="D253" i="23" a="1"/>
  <c r="N236" i="23" a="1"/>
  <c r="E251" i="23" a="1"/>
  <c r="N396" i="23" a="1"/>
  <c r="D396" i="23" a="1"/>
  <c r="G273" i="23" a="1"/>
  <c r="L374" i="23" a="1"/>
  <c r="N212" i="23" a="1"/>
  <c r="M313" i="23" a="1"/>
  <c r="D309" i="23" a="1"/>
  <c r="E204" i="23" a="1"/>
  <c r="K369" i="23" a="1"/>
  <c r="C325" i="23" a="1"/>
  <c r="N246" i="23" a="1"/>
  <c r="C355" i="23" a="1"/>
  <c r="K329" i="23" a="1"/>
  <c r="L361" i="23" a="1"/>
  <c r="N330" i="23" a="1"/>
  <c r="F373" i="23" a="1"/>
  <c r="C212" i="23" a="1"/>
  <c r="C303" i="23" a="1"/>
  <c r="K357" i="23" a="1"/>
  <c r="G329" i="23" a="1"/>
  <c r="E316" i="23" a="1"/>
  <c r="K337" i="23" a="1"/>
  <c r="F210" i="23" a="1"/>
  <c r="K321" i="23" a="1"/>
  <c r="E392" i="23" a="1"/>
  <c r="G242" i="23" a="1"/>
  <c r="C301" i="23" a="1"/>
  <c r="L316" i="23" a="1"/>
  <c r="L245" i="23" a="1"/>
  <c r="K353" i="23" a="1"/>
  <c r="F307" i="23" a="1"/>
  <c r="C358" i="23" a="1"/>
  <c r="M207" i="23" a="1"/>
  <c r="G356" i="23" a="1"/>
  <c r="D380" i="23" a="1"/>
  <c r="L266" i="23" a="1"/>
  <c r="C384" i="23" a="1"/>
  <c r="N218" i="23" a="1"/>
  <c r="G194" i="23" a="1"/>
  <c r="N397" i="23" a="1"/>
  <c r="K368" i="23" a="1"/>
  <c r="C269" i="23" a="1"/>
  <c r="C332" i="23" a="1"/>
  <c r="C373" i="23" a="1"/>
  <c r="F268" i="23" a="1"/>
  <c r="D103" i="23" a="1"/>
  <c r="F279" i="23" a="1"/>
  <c r="F246" i="23" a="1"/>
  <c r="F240" i="23" a="1"/>
  <c r="L292" i="23" a="1"/>
  <c r="L171" i="23" a="1"/>
  <c r="M176" i="23" a="1"/>
  <c r="K379" i="23" a="1"/>
  <c r="F280" i="23" a="1"/>
  <c r="N357" i="23" a="1"/>
  <c r="N233" i="23" a="1"/>
  <c r="M279" i="23" a="1"/>
  <c r="G210" i="23" a="1"/>
  <c r="M298" i="23" a="1"/>
  <c r="E120" i="23" a="1"/>
  <c r="M192" i="23" a="1"/>
  <c r="F361" i="23" a="1"/>
  <c r="G212" i="23" a="1"/>
  <c r="C396" i="23" a="1"/>
  <c r="L330" i="23" a="1"/>
  <c r="D203" i="23" a="1"/>
  <c r="E315" i="23" a="1"/>
  <c r="K179" i="23" a="1"/>
  <c r="C135" i="23" a="1"/>
  <c r="G260" i="23" a="1"/>
  <c r="K278" i="23" a="1"/>
  <c r="N110" i="23" a="1"/>
  <c r="L190" i="23" a="1"/>
  <c r="N342" i="23" a="1"/>
  <c r="E134" i="23" a="1"/>
  <c r="C166" i="23" a="1"/>
  <c r="F303" i="23" a="1"/>
  <c r="E196" i="23" a="1"/>
  <c r="D268" i="23" a="1"/>
  <c r="K225" i="23" a="1"/>
  <c r="D175" i="23" a="1"/>
  <c r="C142" i="23" a="1"/>
  <c r="M247" i="23" a="1"/>
  <c r="M243" i="23" a="1"/>
  <c r="F122" i="23" a="1"/>
  <c r="E264" i="23" a="1"/>
  <c r="E152" i="23" a="1"/>
  <c r="D101" i="23" a="1"/>
  <c r="D182" i="23" a="1"/>
  <c r="C399" i="23" a="1"/>
  <c r="C280" i="23" a="1"/>
  <c r="N400" i="23" a="1"/>
  <c r="F296" i="23" a="1"/>
  <c r="D303" i="23" a="1"/>
  <c r="K227" i="23" a="1"/>
  <c r="G108" i="23" a="1"/>
  <c r="C288" i="23" a="1"/>
  <c r="N250" i="23" a="1"/>
  <c r="M267" i="23" a="1"/>
  <c r="N178" i="23" a="1"/>
  <c r="E280" i="23" a="1"/>
  <c r="E371" i="23" a="1"/>
  <c r="N293" i="23" a="1"/>
  <c r="C289" i="23" a="1"/>
  <c r="K388" i="23" a="1"/>
  <c r="D290" i="23" a="1"/>
  <c r="G125" i="23" a="1"/>
  <c r="D228" i="23" a="1"/>
  <c r="K289" i="23" a="1"/>
  <c r="K361" i="23" a="1"/>
  <c r="G376" i="23" a="1"/>
  <c r="N305" i="23" a="1"/>
  <c r="L236" i="23" a="1"/>
  <c r="D364" i="23" a="1"/>
  <c r="M370" i="23" a="1"/>
  <c r="F385" i="23" a="1"/>
  <c r="N392" i="23" a="1"/>
  <c r="N125" i="23" a="1"/>
  <c r="K283" i="23" a="1"/>
  <c r="E376" i="23" a="1"/>
  <c r="N398" i="23" a="1"/>
  <c r="D233" i="23" a="1"/>
  <c r="L289" i="23" a="1"/>
  <c r="C319" i="23" a="1"/>
  <c r="G227" i="23" a="1"/>
  <c r="K346" i="23" a="1"/>
  <c r="C292" i="23" a="1"/>
  <c r="L278" i="23" a="1"/>
  <c r="G358" i="23" a="1"/>
  <c r="D186" i="23" a="1"/>
  <c r="N371" i="23" a="1"/>
  <c r="L273" i="23" a="1"/>
  <c r="G355" i="23" a="1"/>
  <c r="D339" i="23" a="1"/>
  <c r="D389" i="23" a="1"/>
  <c r="L379" i="23" a="1"/>
  <c r="L115" i="23" a="1"/>
  <c r="L368" i="23" a="1"/>
  <c r="N180" i="23" a="1"/>
  <c r="E295" i="23" a="1"/>
  <c r="E340" i="23" a="1"/>
  <c r="D286" i="23" a="1"/>
  <c r="D384" i="23" a="1"/>
  <c r="E318" i="23" a="1"/>
  <c r="K389" i="23" a="1"/>
  <c r="M390" i="23" a="1"/>
  <c r="N320" i="23" a="1"/>
  <c r="G339" i="23" a="1"/>
  <c r="N346" i="23" a="1"/>
  <c r="K362" i="23" a="1"/>
  <c r="M303" i="23" a="1"/>
  <c r="C178" i="23" a="1"/>
  <c r="L300" i="23" a="1"/>
  <c r="C354" i="23" a="1"/>
  <c r="N319" i="23" a="1"/>
  <c r="F377" i="23" a="1"/>
  <c r="E374" i="23" a="1"/>
  <c r="C103" i="23" a="1"/>
  <c r="L349" i="23" a="1"/>
  <c r="L337" i="23" a="1"/>
  <c r="M320" i="23" a="1"/>
  <c r="K286" i="23" a="1"/>
  <c r="F382" i="23" a="1"/>
  <c r="C184" i="23" a="1"/>
  <c r="N116" i="23" a="1"/>
  <c r="C321" i="23" a="1"/>
  <c r="C211" i="23" a="1"/>
  <c r="F169" i="23" a="1"/>
  <c r="J292" i="23" a="1"/>
  <c r="C125" i="23" a="1"/>
  <c r="C185" i="23" a="1"/>
  <c r="C163" i="23" a="1"/>
  <c r="M145" i="23" a="1"/>
  <c r="F358" i="23" a="1"/>
  <c r="G115" i="23" a="1"/>
  <c r="N122" i="23" a="1"/>
  <c r="E353" i="23" a="1"/>
  <c r="L164" i="23" a="1"/>
  <c r="N138" i="23" a="1"/>
  <c r="K159" i="23" a="1"/>
  <c r="E117" i="23" a="1"/>
  <c r="L172" i="23" a="1"/>
  <c r="F175" i="23" a="1"/>
  <c r="M174" i="23" a="1"/>
  <c r="L111" i="23" a="1"/>
  <c r="E364" i="23" a="1"/>
  <c r="E308" i="23" a="1"/>
  <c r="N128" i="23" a="1"/>
  <c r="E239" i="23" a="1"/>
  <c r="E158" i="23" a="1"/>
  <c r="M151" i="23" a="1"/>
  <c r="J152" i="23" a="1"/>
  <c r="D383" i="23" a="1"/>
  <c r="C259" i="23" a="1"/>
  <c r="L271" i="23" a="1"/>
  <c r="L385" i="23" a="1"/>
  <c r="E169" i="23" a="1"/>
  <c r="L218" i="23" a="1"/>
  <c r="D257" i="23" a="1"/>
  <c r="F344" i="23" a="1"/>
  <c r="C200" i="23" a="1"/>
  <c r="L298" i="23" a="1"/>
  <c r="J320" i="23" a="1"/>
  <c r="C252" i="23" a="1"/>
  <c r="C353" i="23" a="1"/>
  <c r="D111" i="23" a="1"/>
  <c r="L214" i="23" a="1"/>
  <c r="K197" i="23" a="1"/>
  <c r="C155" i="23" a="1"/>
  <c r="J285" i="23" a="1"/>
  <c r="J258" i="23" a="1"/>
  <c r="I178" i="23" a="1"/>
  <c r="M102" i="23" a="1"/>
  <c r="H160" i="23" a="1"/>
  <c r="F184" i="23" a="1"/>
  <c r="L357" i="23" a="1"/>
  <c r="F390" i="23" a="1"/>
  <c r="G215" i="23" a="1"/>
  <c r="D315" i="23" a="1"/>
  <c r="C233" i="23" a="1"/>
  <c r="D271" i="23" a="1"/>
  <c r="K279" i="23" a="1"/>
  <c r="F161" i="23" a="1"/>
  <c r="L382" i="23" a="1"/>
  <c r="K203" i="23" a="1"/>
  <c r="G332" i="23" a="1"/>
  <c r="N354" i="23" a="1"/>
  <c r="F316" i="23" a="1"/>
  <c r="C349" i="23" a="1"/>
  <c r="M212" i="23" a="1"/>
  <c r="G303" i="23" a="1"/>
  <c r="E298" i="23" a="1"/>
  <c r="N271" i="23" a="1"/>
  <c r="L367" i="23" a="1"/>
  <c r="M366" i="23" a="1"/>
  <c r="E194" i="23" a="1"/>
  <c r="L202" i="23" a="1"/>
  <c r="E265" i="23" a="1"/>
  <c r="L176" i="23" a="1"/>
  <c r="M394" i="23" a="1"/>
  <c r="G379" i="23" a="1"/>
  <c r="F392" i="23" a="1"/>
  <c r="M310" i="23" a="1"/>
  <c r="D240" i="23" a="1"/>
  <c r="N290" i="23" a="1"/>
  <c r="C385" i="23" a="1"/>
  <c r="L308" i="23" a="1"/>
  <c r="M356" i="23" a="1"/>
  <c r="N316" i="23" a="1"/>
  <c r="C342" i="23" a="1"/>
  <c r="F261" i="23" a="1"/>
  <c r="G364" i="23" a="1"/>
  <c r="D370" i="23" a="1"/>
  <c r="D311" i="23" a="1"/>
  <c r="L215" i="23" a="1"/>
  <c r="M269" i="23" a="1"/>
  <c r="D310" i="23" a="1"/>
  <c r="C366" i="23" a="1"/>
  <c r="E305" i="23" a="1"/>
  <c r="D374" i="23" a="1"/>
  <c r="K266" i="23" a="1"/>
  <c r="F389" i="23" a="1"/>
  <c r="E182" i="23" a="1"/>
  <c r="L113" i="23" a="1"/>
  <c r="L344" i="23" a="1"/>
  <c r="G335" i="23" a="1"/>
  <c r="G291" i="23" a="1"/>
  <c r="D358" i="23" a="1"/>
  <c r="M227" i="23" a="1"/>
  <c r="N353" i="23" a="1"/>
  <c r="G325" i="23" a="1"/>
  <c r="D212" i="23" a="1"/>
  <c r="C394" i="23" a="1"/>
  <c r="D259" i="23" a="1"/>
  <c r="E252" i="23" a="1"/>
  <c r="M120" i="23" a="1"/>
  <c r="G246" i="23" a="1"/>
  <c r="M376" i="23" a="1"/>
  <c r="N399" i="23" a="1"/>
  <c r="D327" i="23" a="1"/>
  <c r="D291" i="23" a="1"/>
  <c r="E279" i="23" a="1"/>
  <c r="D218" i="23" a="1"/>
  <c r="L319" i="23" a="1"/>
  <c r="K171" i="23" a="1"/>
  <c r="K122" i="23" a="1"/>
  <c r="M342" i="23" a="1"/>
  <c r="D308" i="23" a="1"/>
  <c r="K373" i="23" a="1"/>
  <c r="M215" i="23" a="1"/>
  <c r="D136" i="23" a="1"/>
  <c r="N117" i="23" a="1"/>
  <c r="E235" i="23" a="1"/>
  <c r="K285" i="23" a="1"/>
  <c r="G208" i="23" a="1"/>
  <c r="G153" i="23" a="1"/>
  <c r="C165" i="23" a="1"/>
  <c r="C140" i="23" a="1"/>
  <c r="J359" i="23" a="1"/>
  <c r="K359" i="23" a="1"/>
  <c r="M369" i="23" a="1"/>
  <c r="K310" i="23" a="1"/>
  <c r="E163" i="23" a="1"/>
  <c r="D204" i="23" a="1"/>
  <c r="E118" i="23" a="1"/>
  <c r="E150" i="23" a="1"/>
  <c r="J239" i="23" a="1"/>
  <c r="F154" i="23" a="1"/>
  <c r="G229" i="23" a="1"/>
  <c r="J218" i="23" a="1"/>
  <c r="N171" i="23" a="1"/>
  <c r="M226" i="23" a="1"/>
  <c r="E162" i="23" a="1"/>
  <c r="K145" i="23" a="1"/>
  <c r="K223" i="23" a="1"/>
  <c r="F149" i="23" a="1"/>
  <c r="M165" i="23" a="1"/>
  <c r="C260" i="23" a="1"/>
  <c r="F102" i="23" a="1"/>
  <c r="K132" i="23" a="1"/>
  <c r="F320" i="23" a="1"/>
  <c r="F130" i="23" a="1"/>
  <c r="J220" i="23" a="1"/>
  <c r="F327" i="23" a="1"/>
  <c r="G159" i="23" a="1"/>
  <c r="F301" i="23" a="1"/>
  <c r="K206" i="23" a="1"/>
  <c r="J225" i="23" a="1"/>
  <c r="J369" i="23" a="1"/>
  <c r="J126" i="23" a="1"/>
  <c r="D346" i="23" a="1"/>
  <c r="D279" i="23" a="1"/>
  <c r="C268" i="23" a="1"/>
  <c r="K142" i="23" a="1"/>
  <c r="K133" i="23" a="1"/>
  <c r="E247" i="23" a="1"/>
  <c r="L157" i="23" a="1"/>
  <c r="H151" i="23" a="1"/>
  <c r="M263" i="23" a="1"/>
  <c r="H280" i="23" a="1"/>
  <c r="J181" i="23" a="1"/>
  <c r="K290" i="23" a="1"/>
  <c r="G171" i="23" a="1"/>
  <c r="D236" i="23" a="1"/>
  <c r="L399" i="23" a="1"/>
  <c r="K356" i="23" a="1"/>
  <c r="E210" i="23" a="1"/>
  <c r="M330" i="23" a="1"/>
  <c r="G313" i="23" a="1"/>
  <c r="G309" i="23" a="1"/>
  <c r="F236" i="23" a="1"/>
  <c r="N269" i="23" a="1"/>
  <c r="L375" i="23" a="1"/>
  <c r="D269" i="23" a="1"/>
  <c r="G398" i="23" a="1"/>
  <c r="C215" i="23" a="1"/>
  <c r="N374" i="23" a="1"/>
  <c r="M363" i="23" a="1"/>
  <c r="M118" i="23" a="1"/>
  <c r="D164" i="23" a="1"/>
  <c r="F321" i="23" a="1"/>
  <c r="G290" i="23" a="1"/>
  <c r="F365" i="23" a="1"/>
  <c r="G220" i="23" a="1"/>
  <c r="N321" i="23" a="1"/>
  <c r="K377" i="23" a="1"/>
  <c r="F266" i="23" a="1"/>
  <c r="D356" i="23" a="1"/>
  <c r="M338" i="23" a="1"/>
  <c r="D336" i="23" a="1"/>
  <c r="C326" i="23" a="1"/>
  <c r="M258" i="23" a="1"/>
  <c r="D369" i="23" a="1"/>
  <c r="E337" i="23" a="1"/>
  <c r="N287" i="23" a="1"/>
  <c r="D355" i="23" a="1"/>
  <c r="C311" i="23" a="1"/>
  <c r="C390" i="23" a="1"/>
  <c r="E383" i="23" a="1"/>
  <c r="D122" i="23" a="1"/>
  <c r="M368" i="23" a="1"/>
  <c r="G116" i="23" a="1"/>
  <c r="F366" i="23" a="1"/>
  <c r="N361" i="23" a="1"/>
  <c r="G320" i="23" a="1"/>
  <c r="F319" i="23" a="1"/>
  <c r="K295" i="23" a="1"/>
  <c r="L268" i="23" a="1"/>
  <c r="L103" i="23" a="1"/>
  <c r="K325" i="23" a="1"/>
  <c r="E267" i="23" a="1"/>
  <c r="K303" i="23" a="1"/>
  <c r="K272" i="23" a="1"/>
  <c r="E399" i="23" a="1"/>
  <c r="F273" i="23" a="1"/>
  <c r="N204" i="23" a="1"/>
  <c r="N291" i="23" a="1"/>
  <c r="F384" i="23" a="1"/>
  <c r="M291" i="23" a="1"/>
  <c r="C134" i="23" a="1"/>
  <c r="N210" i="23" a="1"/>
  <c r="F298" i="23" a="1"/>
  <c r="K345" i="23" a="1"/>
  <c r="K384" i="23" a="1"/>
  <c r="G362" i="23" a="1"/>
  <c r="M385" i="23" a="1"/>
  <c r="K332" i="23" a="1"/>
  <c r="L373" i="23" a="1"/>
  <c r="D361" i="23" a="1"/>
  <c r="M246" i="23" a="1"/>
  <c r="F283" i="23" a="1"/>
  <c r="F267" i="23" a="1"/>
  <c r="K156" i="23" a="1"/>
  <c r="F282" i="23" a="1"/>
  <c r="F125" i="23" a="1"/>
  <c r="C273" i="23" a="1"/>
  <c r="M339" i="23" a="1"/>
  <c r="F139" i="23" a="1"/>
  <c r="K123" i="23" a="1"/>
  <c r="L181" i="23" a="1"/>
  <c r="F118" i="23" a="1"/>
  <c r="K200" i="23" a="1"/>
  <c r="E355" i="23" a="1"/>
  <c r="K155" i="23" a="1"/>
  <c r="M153" i="23" a="1"/>
  <c r="F119" i="23" a="1"/>
  <c r="L295" i="23" a="1"/>
  <c r="N181" i="23" a="1"/>
  <c r="G181" i="23" a="1"/>
  <c r="E218" i="23" a="1"/>
  <c r="D285" i="23" a="1"/>
  <c r="F182" i="23" a="1"/>
  <c r="J268" i="23" a="1"/>
  <c r="F219" i="23" a="1"/>
  <c r="F251" i="23" a="1"/>
  <c r="J395" i="23" a="1"/>
  <c r="F277" i="23" a="1"/>
  <c r="D260" i="23" a="1"/>
  <c r="F205" i="23" a="1"/>
  <c r="D174" i="23" a="1"/>
  <c r="L250" i="23" a="1"/>
  <c r="L285" i="23" a="1"/>
  <c r="C186" i="23" a="1"/>
  <c r="M288" i="23" a="1"/>
  <c r="G158" i="23" a="1"/>
  <c r="K160" i="23" a="1"/>
  <c r="N145" i="23" a="1"/>
  <c r="N349" i="23" a="1"/>
  <c r="E390" i="23" a="1"/>
  <c r="K236" i="23" a="1"/>
  <c r="N248" i="23" a="1"/>
  <c r="C377" i="23" a="1"/>
  <c r="G176" i="23" a="1"/>
  <c r="M159" i="23" a="1"/>
  <c r="F105" i="23" a="1"/>
  <c r="G141" i="23" a="1"/>
  <c r="D105" i="23" a="1"/>
  <c r="D325" i="23" a="1"/>
  <c r="K349" i="23" a="1"/>
  <c r="C232" i="23" a="1"/>
  <c r="J384" i="23" a="1"/>
  <c r="J315" i="23" a="1"/>
  <c r="J335" i="23" a="1"/>
  <c r="L175" i="23" a="1"/>
  <c r="H388" i="23" a="1"/>
  <c r="M230" i="23" a="1"/>
  <c r="I125" i="23" a="1"/>
  <c r="G114" i="23" a="1"/>
  <c r="L305" i="23" a="1"/>
  <c r="N280" i="23" a="1"/>
  <c r="E346" i="23" a="1"/>
  <c r="L322" i="23" a="1"/>
  <c r="E287" i="23" a="1"/>
  <c r="E329" i="23" a="1"/>
  <c r="L332" i="23" a="1"/>
  <c r="F383" i="23" a="1"/>
  <c r="K125" i="23" a="1"/>
  <c r="E200" i="23" a="1"/>
  <c r="F245" i="23" a="1"/>
  <c r="L303" i="23" a="1"/>
  <c r="N277" i="23" a="1"/>
  <c r="C356" i="23" a="1"/>
  <c r="L267" i="23" a="1"/>
  <c r="L364" i="23" a="1"/>
  <c r="F372" i="23" a="1"/>
  <c r="K354" i="23" a="1"/>
  <c r="L309" i="23" a="1"/>
  <c r="G397" i="23" a="1"/>
  <c r="C290" i="23" a="1"/>
  <c r="N267" i="23" a="1"/>
  <c r="E394" i="23" a="1"/>
  <c r="F212" i="23" a="1"/>
  <c r="N329" i="23" a="1"/>
  <c r="L280" i="23" a="1"/>
  <c r="E339" i="23" a="1"/>
  <c r="C361" i="23" a="1"/>
  <c r="D363" i="23" a="1"/>
  <c r="L122" i="23" a="1"/>
  <c r="D194" i="23" a="1"/>
  <c r="N264" i="23" a="1"/>
  <c r="L384" i="23" a="1"/>
  <c r="C277" i="23" a="1"/>
  <c r="D227" i="23" a="1"/>
  <c r="M261" i="23" a="1"/>
  <c r="G318" i="23" a="1"/>
  <c r="F288" i="23" a="1"/>
  <c r="F395" i="23" a="1"/>
  <c r="F300" i="23" a="1"/>
  <c r="D385" i="23" a="1"/>
  <c r="K115" i="23" a="1"/>
  <c r="E385" i="23" a="1"/>
  <c r="F253" i="23" a="1"/>
  <c r="G342" i="23" a="1"/>
  <c r="K134" i="23" a="1"/>
  <c r="N389" i="23" a="1"/>
  <c r="D357" i="23" a="1"/>
  <c r="K390" i="23" a="1"/>
  <c r="M329" i="23" a="1"/>
  <c r="F398" i="23" a="1"/>
  <c r="C115" i="23" a="1"/>
  <c r="L353" i="23" a="1"/>
  <c r="N339" i="23" a="1"/>
  <c r="G322" i="23" a="1"/>
  <c r="K370" i="23" a="1"/>
  <c r="K273" i="23" a="1"/>
  <c r="G400" i="23" a="1"/>
  <c r="K282" i="23" a="1"/>
  <c r="M155" i="23" a="1"/>
  <c r="C272" i="23" a="1"/>
  <c r="K265" i="23" a="1"/>
  <c r="K117" i="23" a="1"/>
  <c r="L390" i="23" a="1"/>
  <c r="C245" i="23" a="1"/>
  <c r="E384" i="23" a="1"/>
  <c r="K380" i="23" a="1"/>
  <c r="M345" i="23" a="1"/>
  <c r="K287" i="23" a="1"/>
  <c r="D149" i="23" a="1"/>
  <c r="E140" i="23" a="1"/>
  <c r="M389" i="23" a="1"/>
  <c r="L283" i="23" a="1"/>
  <c r="K204" i="23" a="1"/>
  <c r="D280" i="23" a="1"/>
  <c r="F259" i="23" a="1"/>
  <c r="D189" i="23" a="1"/>
  <c r="M278" i="23" a="1"/>
  <c r="G292" i="23" a="1"/>
  <c r="L342" i="23" a="1"/>
  <c r="N200" i="23" a="1"/>
  <c r="J300" i="23" a="1"/>
  <c r="M256" i="23" a="1"/>
  <c r="C172" i="23" a="1"/>
  <c r="E149" i="23" a="1"/>
  <c r="N369" i="23" a="1"/>
  <c r="G226" i="23" a="1"/>
  <c r="L174" i="23" a="1"/>
  <c r="M289" i="23" a="1"/>
  <c r="G223" i="23" a="1"/>
  <c r="K135" i="23" a="1"/>
  <c r="C193" i="23" a="1"/>
  <c r="J137" i="23" a="1"/>
  <c r="J187" i="23" a="1"/>
  <c r="L313" i="23" a="1"/>
  <c r="C246" i="23" a="1"/>
  <c r="N155" i="23" a="1"/>
  <c r="E184" i="23" a="1"/>
  <c r="F196" i="23" a="1"/>
  <c r="L128" i="23" a="1"/>
  <c r="L119" i="23" a="1"/>
  <c r="D390" i="23" a="1"/>
  <c r="N362" i="23" a="1"/>
  <c r="F265" i="23" a="1"/>
  <c r="L210" i="23" a="1"/>
  <c r="F260" i="23" a="1"/>
  <c r="D252" i="23" a="1"/>
  <c r="F315" i="23" a="1"/>
  <c r="F340" i="23" a="1"/>
  <c r="E215" i="23" a="1"/>
  <c r="D202" i="23" a="1"/>
  <c r="C309" i="23" a="1"/>
  <c r="L358" i="23" a="1"/>
  <c r="D287" i="23" a="1"/>
  <c r="D344" i="23" a="1"/>
  <c r="E363" i="23" a="1"/>
  <c r="K245" i="23" a="1"/>
  <c r="K326" i="23" a="1"/>
  <c r="E379" i="23" a="1"/>
  <c r="E266" i="23" a="1"/>
  <c r="C258" i="23" a="1"/>
  <c r="M268" i="23" a="1"/>
  <c r="D125" i="23" a="1"/>
  <c r="G371" i="23" a="1"/>
  <c r="L220" i="23" a="1"/>
  <c r="E398" i="23" a="1"/>
  <c r="E325" i="23" a="1"/>
  <c r="C108" i="23" a="1"/>
  <c r="N288" i="23" a="1"/>
  <c r="G253" i="23" a="1"/>
  <c r="K385" i="23" a="1"/>
  <c r="C397" i="23" a="1"/>
  <c r="G265" i="23" a="1"/>
  <c r="D376" i="23" a="1"/>
  <c r="L287" i="23" a="1"/>
  <c r="N390" i="23" a="1"/>
  <c r="E326" i="23" a="1"/>
  <c r="E161" i="23" a="1"/>
  <c r="E250" i="23" a="1"/>
  <c r="E165" i="23" a="1"/>
  <c r="M374" i="23" a="1"/>
  <c r="L345" i="23" a="1"/>
  <c r="N307" i="23" a="1"/>
  <c r="M399" i="23" a="1"/>
  <c r="G311" i="23" a="1"/>
  <c r="L282" i="23" a="1"/>
  <c r="L155" i="23" a="1"/>
  <c r="N261" i="23" a="1"/>
  <c r="L397" i="23" a="1"/>
  <c r="F357" i="23" a="1"/>
  <c r="C383" i="23" a="1"/>
  <c r="K340" i="23" a="1"/>
  <c r="E242" i="23" a="1"/>
  <c r="F194" i="23" a="1"/>
  <c r="L398" i="23" a="1"/>
  <c r="C253" i="23" a="1"/>
  <c r="M346" i="23" a="1"/>
  <c r="D296" i="23" a="1"/>
  <c r="N301" i="23" a="1"/>
  <c r="K316" i="23" a="1"/>
  <c r="N367" i="23" a="1"/>
  <c r="N136" i="23" a="1"/>
  <c r="F374" i="23" a="1"/>
  <c r="F359" i="23" a="1"/>
  <c r="K396" i="23" a="1"/>
  <c r="K339" i="23" a="1"/>
  <c r="C318" i="23" a="1"/>
  <c r="D242" i="23" a="1"/>
  <c r="G285" i="23" a="1"/>
  <c r="C368" i="23" a="1"/>
  <c r="E154" i="23" a="1"/>
  <c r="G316" i="23" a="1"/>
  <c r="L253" i="23" a="1"/>
  <c r="E327" i="23" a="1"/>
  <c r="K261" i="23" a="1"/>
  <c r="E103" i="23" a="1"/>
  <c r="N310" i="23" a="1"/>
  <c r="C242" i="23" a="1"/>
  <c r="J230" i="23" a="1"/>
  <c r="M283" i="23" a="1"/>
  <c r="J178" i="23" a="1"/>
  <c r="K264" i="23" a="1"/>
  <c r="C239" i="23" a="1"/>
  <c r="C195" i="23" a="1"/>
  <c r="G195" i="23" a="1"/>
  <c r="C261" i="23" a="1"/>
  <c r="D200" i="23" a="1"/>
  <c r="G196" i="23" a="1"/>
  <c r="G240" i="23" a="1"/>
  <c r="C176" i="23" a="1"/>
  <c r="M119" i="23" a="1"/>
  <c r="N358" i="23" a="1"/>
  <c r="K240" i="23" a="1"/>
  <c r="G190" i="23" a="1"/>
  <c r="J103" i="23" a="1"/>
  <c r="N335" i="23" a="1"/>
  <c r="M295" i="23" a="1"/>
  <c r="G152" i="23" a="1"/>
  <c r="L127" i="23" a="1"/>
  <c r="F232" i="23" a="1"/>
  <c r="D138" i="23" a="1"/>
  <c r="M388" i="23" a="1"/>
  <c r="E307" i="23" a="1"/>
  <c r="E358" i="23" a="1"/>
  <c r="G296" i="23" a="1"/>
  <c r="C344" i="23" a="1"/>
  <c r="K274" i="23" a="1"/>
  <c r="K119" i="23" a="1"/>
  <c r="K158" i="23" a="1"/>
  <c r="M359" i="23" a="1"/>
  <c r="N260" i="23" a="1"/>
  <c r="E382" i="23" a="1"/>
  <c r="N332" i="23" a="1"/>
  <c r="F207" i="23" a="1"/>
  <c r="G349" i="23" a="1"/>
  <c r="F318" i="23" a="1"/>
  <c r="N373" i="23" a="1"/>
  <c r="K259" i="23" a="1"/>
  <c r="K364" i="23" a="1"/>
  <c r="E370" i="23" a="1"/>
  <c r="F368" i="23" a="1"/>
  <c r="L134" i="23" a="1"/>
  <c r="F215" i="23" a="1"/>
  <c r="K319" i="23" a="1"/>
  <c r="G370" i="23" a="1"/>
  <c r="F233" i="23" a="1"/>
  <c r="F218" i="23" a="1"/>
  <c r="G375" i="23" a="1"/>
  <c r="M367" i="23" a="1"/>
  <c r="M308" i="23" a="1"/>
  <c r="M208" i="23" a="1"/>
  <c r="L394" i="23" a="1"/>
  <c r="E345" i="23" a="1"/>
  <c r="L310" i="23" a="1"/>
  <c r="C210" i="23" a="1"/>
  <c r="N176" i="23" a="1"/>
  <c r="D301" i="23" a="1"/>
  <c r="M266" i="23" a="1"/>
  <c r="K207" i="23" a="1"/>
  <c r="E380" i="23" a="1"/>
  <c r="F250" i="23" a="1"/>
  <c r="G161" i="23" a="1"/>
  <c r="C236" i="23" a="1"/>
  <c r="L265" i="23" a="1"/>
  <c r="G324" i="23" a="1"/>
  <c r="K342" i="23" a="1"/>
  <c r="N295" i="23" a="1"/>
  <c r="M398" i="23" a="1"/>
  <c r="F176" i="23" a="1"/>
  <c r="C389" i="23" a="1"/>
  <c r="G357" i="23" a="1"/>
  <c r="C329" i="23" a="1"/>
  <c r="F271" i="23" a="1"/>
  <c r="L370" i="23" a="1"/>
  <c r="M395" i="23" a="1"/>
  <c r="M315" i="23" a="1"/>
  <c r="N289" i="23" a="1"/>
  <c r="K394" i="23" a="1"/>
  <c r="E361" i="23" a="1"/>
  <c r="G122" i="23" a="1"/>
  <c r="D258" i="23" a="1"/>
  <c r="N102" i="23" a="1"/>
  <c r="M361" i="23" a="1"/>
  <c r="E171" i="23" a="1"/>
  <c r="F310" i="23" a="1"/>
  <c r="K335" i="23" a="1"/>
  <c r="D267" i="23" a="1"/>
  <c r="G359" i="23" a="1"/>
  <c r="N394" i="23" a="1"/>
  <c r="G269" i="23" a="1"/>
  <c r="D283" i="23" a="1"/>
  <c r="E274" i="23" a="1"/>
  <c r="M293" i="23" a="1"/>
  <c r="G204" i="23" a="1"/>
  <c r="L153" i="23" a="1"/>
  <c r="E291" i="23" a="1"/>
  <c r="D116" i="23" a="1"/>
  <c r="F264" i="23" a="1"/>
  <c r="E375" i="23" a="1"/>
  <c r="F138" i="23" a="1"/>
  <c r="D229" i="23" a="1"/>
  <c r="N263" i="23" a="1"/>
  <c r="J307" i="23" a="1"/>
  <c r="J392" i="23" a="1"/>
  <c r="J166" i="23" a="1"/>
  <c r="K344" i="23" a="1"/>
  <c r="K161" i="23" a="1"/>
  <c r="N364" i="23" a="1"/>
  <c r="N153" i="23" a="1"/>
  <c r="G218" i="23" a="1"/>
  <c r="L239" i="23" a="1"/>
  <c r="K252" i="23" a="1"/>
  <c r="L340" i="23" a="1"/>
  <c r="C278" i="23" a="1"/>
  <c r="N296" i="23" a="1"/>
  <c r="E282" i="23" a="1"/>
  <c r="C293" i="23" a="1"/>
  <c r="M382" i="23" a="1"/>
  <c r="G233" i="23" a="1"/>
  <c r="D274" i="23" a="1"/>
  <c r="E388" i="23" a="1"/>
  <c r="F238" i="23" a="1"/>
  <c r="J341" i="23" a="1"/>
  <c r="E214" i="23" a="1"/>
  <c r="N187" i="23" a="1"/>
  <c r="J340" i="23" a="1"/>
  <c r="M183" i="23" a="1"/>
  <c r="M271" i="23" a="1"/>
  <c r="E136" i="23" a="1"/>
  <c r="G127" i="23" a="1"/>
  <c r="G315" i="23" a="1"/>
  <c r="G374" i="23" a="1"/>
  <c r="F164" i="23" a="1"/>
  <c r="E243" i="23" a="1"/>
  <c r="J208" i="23" a="1"/>
  <c r="L228" i="23" a="1"/>
  <c r="N363" i="23" a="1"/>
  <c r="F364" i="23" a="1"/>
  <c r="C225" i="23" a="1"/>
  <c r="E309" i="23" a="1"/>
  <c r="J275" i="23" a="1"/>
  <c r="D141" i="23" a="1"/>
  <c r="L195" i="23" a="1"/>
  <c r="N214" i="23" a="1"/>
  <c r="I305" i="23" a="1"/>
  <c r="B77" i="23" a="1"/>
  <c r="K269" i="23" a="1"/>
  <c r="K395" i="23" a="1"/>
  <c r="M240" i="23" a="1"/>
  <c r="M358" i="23" a="1"/>
  <c r="N186" i="23" a="1"/>
  <c r="F345" i="23" a="1"/>
  <c r="G396" i="23" a="1"/>
  <c r="G394" i="23" a="1"/>
  <c r="E227" i="23" a="1"/>
  <c r="G245" i="23" a="1"/>
  <c r="E271" i="23" a="1"/>
  <c r="C250" i="23" a="1"/>
  <c r="M194" i="23" a="1"/>
  <c r="J296" i="23" a="1"/>
  <c r="N149" i="23" a="1"/>
  <c r="C324" i="23" a="1"/>
  <c r="M134" i="23" a="1"/>
  <c r="D211" i="23" a="1"/>
  <c r="N209" i="23" a="1"/>
  <c r="D155" i="23" a="1"/>
  <c r="N388" i="23" a="1"/>
  <c r="G337" i="23" a="1"/>
  <c r="C229" i="23" a="1"/>
  <c r="E164" i="23" a="1"/>
  <c r="C183" i="23" a="1"/>
  <c r="N205" i="23" a="1"/>
  <c r="M169" i="23" a="1"/>
  <c r="N309" i="23" a="1"/>
  <c r="L182" i="23" a="1"/>
  <c r="I185" i="23" a="1"/>
  <c r="I228" i="23" a="1"/>
  <c r="E349" i="23" a="1"/>
  <c r="F203" i="23" a="1"/>
  <c r="E176" i="23" a="1"/>
  <c r="J227" i="23" a="1"/>
  <c r="E277" i="23" a="1"/>
  <c r="C121" i="23" a="1"/>
  <c r="N173" i="23" a="1"/>
  <c r="H260" i="23" a="1"/>
  <c r="K334" i="23" a="1"/>
  <c r="H267" i="23" a="1"/>
  <c r="F132" i="23" a="1"/>
  <c r="D178" i="23" a="1"/>
  <c r="M137" i="23" a="1"/>
  <c r="N120" i="23" a="1"/>
  <c r="J170" i="23" a="1"/>
  <c r="J199" i="23" a="1"/>
  <c r="F158" i="23" a="1"/>
  <c r="M236" i="23" a="1"/>
  <c r="I173" i="23" a="1"/>
  <c r="I207" i="23" a="1"/>
  <c r="B84" i="23" a="1"/>
  <c r="G261" i="23" a="1"/>
  <c r="F332" i="23" a="1"/>
  <c r="L235" i="23" a="1"/>
  <c r="L206" i="23" a="1"/>
  <c r="D159" i="23" a="1"/>
  <c r="E283" i="23" a="1"/>
  <c r="J180" i="23" a="1"/>
  <c r="I115" i="23" a="1"/>
  <c r="B65" i="23" a="1"/>
  <c r="H204" i="23" a="1"/>
  <c r="K228" i="23" a="1"/>
  <c r="E367" i="23" a="1"/>
  <c r="N300" i="23" a="1"/>
  <c r="C101" i="23" a="1"/>
  <c r="E198" i="23" a="1"/>
  <c r="K163" i="23" a="1"/>
  <c r="F371" i="23" a="1"/>
  <c r="D225" i="23" a="1"/>
  <c r="C149" i="23" a="1"/>
  <c r="J121" i="23" a="1"/>
  <c r="N126" i="23" a="1"/>
  <c r="N340" i="23" a="1"/>
  <c r="N185" i="23" a="1"/>
  <c r="H312" i="23" a="1"/>
  <c r="H248" i="23" a="1"/>
  <c r="I366" i="23" a="1"/>
  <c r="G103" i="23" a="1"/>
  <c r="J345" i="23" a="1"/>
  <c r="H195" i="23" a="1"/>
  <c r="D367" i="23" a="1"/>
  <c r="C238" i="23" a="1"/>
  <c r="I364" i="23" a="1"/>
  <c r="J326" i="23" a="1"/>
  <c r="H371" i="23" a="1"/>
  <c r="D153" i="23" a="1"/>
  <c r="M175" i="23" a="1"/>
  <c r="I400" i="23" a="1"/>
  <c r="I298" i="23" a="1"/>
  <c r="E225" i="23" a="1"/>
  <c r="I332" i="23" a="1"/>
  <c r="I232" i="23" a="1"/>
  <c r="L208" i="23" a="1"/>
  <c r="H299" i="23" a="1"/>
  <c r="C226" i="23" a="1"/>
  <c r="M179" i="23" a="1"/>
  <c r="I265" i="23" a="1"/>
  <c r="L184" i="23" a="1"/>
  <c r="G238" i="23" a="1"/>
  <c r="L137" i="23" a="1"/>
  <c r="J355" i="23" a="1"/>
  <c r="B52" i="23" a="1"/>
  <c r="L256" i="23" a="1"/>
  <c r="D243" i="23" a="1"/>
  <c r="I160" i="23" a="1"/>
  <c r="J370" i="23" a="1"/>
  <c r="H279" i="23" a="1"/>
  <c r="H108" i="23" a="1"/>
  <c r="B32" i="23" a="1"/>
  <c r="D110" i="23" a="1"/>
  <c r="L151" i="23" a="1"/>
  <c r="C271" i="23" a="1"/>
  <c r="D114" i="23" a="1"/>
  <c r="I335" i="23" a="1"/>
  <c r="I133" i="23" a="1"/>
  <c r="H275" i="23" a="1"/>
  <c r="J312" i="23" a="1"/>
  <c r="H391" i="23" a="1"/>
  <c r="H286" i="23" a="1"/>
  <c r="J363" i="23" a="1"/>
  <c r="D144" i="23" a="1"/>
  <c r="H271" i="23" a="1"/>
  <c r="N154" i="23" a="1"/>
  <c r="C120" i="23" a="1"/>
  <c r="N163" i="23" a="1"/>
  <c r="H398" i="23" a="1"/>
  <c r="I291" i="23" a="1"/>
  <c r="I109" i="23" a="1"/>
  <c r="M396" i="23" a="1"/>
  <c r="N258" i="23" a="1"/>
  <c r="M319" i="23" a="1"/>
  <c r="F330" i="23" a="1"/>
  <c r="D395" i="23" a="1"/>
  <c r="F136" i="23" a="1"/>
  <c r="M248" i="23" a="1"/>
  <c r="G384" i="23" a="1"/>
  <c r="K268" i="23" a="1"/>
  <c r="C307" i="23" a="1"/>
  <c r="D319" i="23" a="1"/>
  <c r="C338" i="23" a="1"/>
  <c r="D382" i="23" a="1"/>
  <c r="G366" i="23" a="1"/>
  <c r="M142" i="23" a="1"/>
  <c r="F209" i="23" a="1"/>
  <c r="D163" i="23" a="1"/>
  <c r="F108" i="23" a="1"/>
  <c r="L165" i="23" a="1"/>
  <c r="D185" i="23" a="1"/>
  <c r="E330" i="23" a="1"/>
  <c r="C181" i="23" a="1"/>
  <c r="K238" i="23" a="1"/>
  <c r="K162" i="23" a="1"/>
  <c r="F126" i="23" a="1"/>
  <c r="G187" i="23" a="1"/>
  <c r="K152" i="23" a="1"/>
  <c r="M332" i="23" a="1"/>
  <c r="F110" i="23" a="1"/>
  <c r="J123" i="23" a="1"/>
  <c r="B79" i="23" a="1"/>
  <c r="I280" i="23" a="1"/>
  <c r="G278" i="23" a="1"/>
  <c r="L162" i="23" a="1"/>
  <c r="L138" i="23" a="1"/>
  <c r="D132" i="23" a="1"/>
  <c r="D245" i="23" a="1"/>
  <c r="N105" i="23" a="1"/>
  <c r="G267" i="23" a="1"/>
  <c r="I190" i="23" a="1"/>
  <c r="J262" i="23" a="1"/>
  <c r="B57" i="23" a="1"/>
  <c r="J226" i="23" a="1"/>
  <c r="D205" i="23" a="1"/>
  <c r="E372" i="23" a="1"/>
  <c r="C113" i="23" a="1"/>
  <c r="J269" i="23" a="1"/>
  <c r="D107" i="23" a="1"/>
  <c r="K138" i="23" a="1"/>
  <c r="J322" i="23" a="1"/>
  <c r="I278" i="23" a="1"/>
  <c r="I223" i="23" a="1"/>
  <c r="C110" i="23" a="1"/>
  <c r="L395" i="23" a="1"/>
  <c r="K120" i="23" a="1"/>
  <c r="G173" i="23" a="1"/>
  <c r="K121" i="23" a="1"/>
  <c r="N230" i="23" a="1"/>
  <c r="G157" i="23" a="1"/>
  <c r="C130" i="23" a="1"/>
  <c r="I181" i="23" a="1"/>
  <c r="L102" i="23" a="1"/>
  <c r="B11" i="23" a="1"/>
  <c r="J266" i="23" a="1"/>
  <c r="C308" i="23" a="1"/>
  <c r="N251" i="23" a="1"/>
  <c r="C179" i="23" a="1"/>
  <c r="N344" i="23" a="1"/>
  <c r="D288" i="23" a="1"/>
  <c r="G186" i="23" a="1"/>
  <c r="G365" i="23" a="1"/>
  <c r="D179" i="23" a="1"/>
  <c r="G142" i="23" a="1"/>
  <c r="N121" i="23" a="1"/>
  <c r="D195" i="23" a="1"/>
  <c r="F172" i="23" a="1"/>
  <c r="H230" i="23" a="1"/>
  <c r="I340" i="23" a="1"/>
  <c r="B45" i="23" a="1"/>
  <c r="G236" i="23" a="1"/>
  <c r="J252" i="23" a="1"/>
  <c r="H102" i="23" a="1"/>
  <c r="I373" i="23" a="1"/>
  <c r="I282" i="23" a="1"/>
  <c r="H183" i="23" a="1"/>
  <c r="L121" i="23" a="1"/>
  <c r="D251" i="23" a="1"/>
  <c r="L257" i="23" a="1"/>
  <c r="M237" i="23" a="1"/>
  <c r="L158" i="23" a="1"/>
  <c r="B24" i="23" a="1"/>
  <c r="D198" i="23" a="1"/>
  <c r="L243" i="23" a="1"/>
  <c r="I372" i="23" a="1"/>
  <c r="D127" i="23" a="1"/>
  <c r="I398" i="23" a="1"/>
  <c r="H269" i="23" a="1"/>
  <c r="D172" i="23" a="1"/>
  <c r="H194" i="23" a="1"/>
  <c r="E332" i="23" a="1"/>
  <c r="F120" i="23" a="1"/>
  <c r="K126" i="23" a="1"/>
  <c r="E278" i="23" a="1"/>
  <c r="C227" i="23" a="1"/>
  <c r="C316" i="23" a="1"/>
  <c r="N283" i="23" a="1"/>
  <c r="K322" i="23" a="1"/>
  <c r="D362" i="23" a="1"/>
  <c r="L335" i="23" a="1"/>
  <c r="D139" i="23" a="1"/>
  <c r="G287" i="23" a="1"/>
  <c r="K374" i="23" a="1"/>
  <c r="G119" i="23" a="1"/>
  <c r="C340" i="23" a="1"/>
  <c r="E228" i="23" a="1"/>
  <c r="G182" i="23" a="1"/>
  <c r="E170" i="23" a="1"/>
  <c r="F313" i="23" a="1"/>
  <c r="J299" i="23" a="1"/>
  <c r="E125" i="23" a="1"/>
  <c r="F162" i="23" a="1"/>
  <c r="F342" i="23" a="1"/>
  <c r="K367" i="23" a="1"/>
  <c r="L110" i="23" a="1"/>
  <c r="N206" i="23" a="1"/>
  <c r="E186" i="23" a="1"/>
  <c r="K229" i="23" a="1"/>
  <c r="J209" i="23" a="1"/>
  <c r="E256" i="23" a="1"/>
  <c r="I285" i="23" a="1"/>
  <c r="J118" i="23" a="1"/>
  <c r="F278" i="23" a="1"/>
  <c r="K193" i="23" a="1"/>
  <c r="F101" i="23" a="1"/>
  <c r="C153" i="23" a="1"/>
  <c r="J233" i="23" a="1"/>
  <c r="N229" i="23" a="1"/>
  <c r="G109" i="23" a="1"/>
  <c r="H162" i="23" a="1"/>
  <c r="K187" i="23" a="1"/>
  <c r="B81" i="23" a="1"/>
  <c r="D187" i="23" a="1"/>
  <c r="L152" i="23" a="1"/>
  <c r="M250" i="23" a="1"/>
  <c r="M280" i="23" a="1"/>
  <c r="L225" i="23" a="1"/>
  <c r="K111" i="23" a="1"/>
  <c r="E166" i="23" a="1"/>
  <c r="D151" i="23" a="1"/>
  <c r="N152" i="23" a="1"/>
  <c r="B68" i="23" a="1"/>
  <c r="B67" i="23" a="1"/>
  <c r="M309" i="23" a="1"/>
  <c r="K169" i="23" a="1"/>
  <c r="N161" i="23" a="1"/>
  <c r="G219" i="23" a="1"/>
  <c r="F117" i="23" a="1"/>
  <c r="J134" i="23" a="1"/>
  <c r="J145" i="23" a="1"/>
  <c r="B54" i="23" a="1"/>
  <c r="G214" i="23" a="1"/>
  <c r="I224" i="23" a="1"/>
  <c r="M135" i="23" a="1"/>
  <c r="N215" i="23" a="1"/>
  <c r="N345" i="23" a="1"/>
  <c r="E319" i="23" a="1"/>
  <c r="M150" i="23" a="1"/>
  <c r="M203" i="23" a="1"/>
  <c r="G139" i="23" a="1"/>
  <c r="D145" i="23" a="1"/>
  <c r="K209" i="23" a="1"/>
  <c r="L105" i="23" a="1"/>
  <c r="K387" i="23" a="1"/>
  <c r="J171" i="23" a="1"/>
  <c r="E324" i="23" a="1"/>
  <c r="H166" i="23" a="1"/>
  <c r="I154" i="23" a="1"/>
  <c r="J138" i="23" a="1"/>
  <c r="G330" i="23" a="1"/>
  <c r="C295" i="23" a="1"/>
  <c r="H382" i="23" a="1"/>
  <c r="M121" i="23" a="1"/>
  <c r="F156" i="23" a="1"/>
  <c r="B76" i="23" a="1"/>
  <c r="H396" i="23" a="1"/>
  <c r="K151" i="23" a="1"/>
  <c r="F179" i="23" a="1"/>
  <c r="E230" i="23" a="1"/>
  <c r="E199" i="23" a="1"/>
  <c r="H179" i="23" a="1"/>
  <c r="J246" i="23" a="1"/>
  <c r="I287" i="23" a="1"/>
  <c r="I301" i="23" a="1"/>
  <c r="J352" i="23" a="1"/>
  <c r="I169" i="23" a="1"/>
  <c r="J206" i="23" a="1"/>
  <c r="J149" i="23" a="1"/>
  <c r="I226" i="23" a="1"/>
  <c r="F388" i="23" a="1"/>
  <c r="D126" i="23" a="1"/>
  <c r="K242" i="23" a="1"/>
  <c r="K311" i="23" a="1"/>
  <c r="M325" i="23" a="1"/>
  <c r="F379" i="23" a="1"/>
  <c r="N239" i="23" a="1"/>
  <c r="C339" i="23" a="1"/>
  <c r="K103" i="23" a="1"/>
  <c r="L392" i="23" a="1"/>
  <c r="K246" i="23" a="1"/>
  <c r="C313" i="23" a="1"/>
  <c r="M364" i="23" a="1"/>
  <c r="E368" i="23" a="1"/>
  <c r="N383" i="23" a="1"/>
  <c r="J290" i="23" a="1"/>
  <c r="J344" i="23" a="1"/>
  <c r="E135" i="23" a="1"/>
  <c r="C187" i="23" a="1"/>
  <c r="F221" i="23" a="1"/>
  <c r="K293" i="23" a="1"/>
  <c r="K251" i="23" a="1"/>
  <c r="F211" i="23" a="1"/>
  <c r="G200" i="23" a="1"/>
  <c r="C220" i="23" a="1"/>
  <c r="C137" i="23" a="1"/>
  <c r="C196" i="23" a="1"/>
  <c r="G172" i="23" a="1"/>
  <c r="J293" i="23" a="1"/>
  <c r="L272" i="23" a="1"/>
  <c r="I358" i="23" a="1"/>
  <c r="B38" i="23" a="1"/>
  <c r="M324" i="23" a="1"/>
  <c r="C375" i="23" a="1"/>
  <c r="D298" i="23" a="1"/>
  <c r="F292" i="23" a="1"/>
  <c r="J334" i="23" a="1"/>
  <c r="D154" i="23" a="1"/>
  <c r="J184" i="23" a="1"/>
  <c r="H296" i="23" a="1"/>
  <c r="I365" i="23" a="1"/>
  <c r="C265" i="23" a="1"/>
  <c r="M218" i="23" a="1"/>
  <c r="K186" i="23" a="1"/>
  <c r="G145" i="23" a="1"/>
  <c r="F107" i="23" a="1"/>
  <c r="D165" i="23" a="1"/>
  <c r="C194" i="23" a="1"/>
  <c r="C118" i="23" a="1"/>
  <c r="I152" i="23" a="1"/>
  <c r="I376" i="23" a="1"/>
  <c r="H380" i="23" a="1"/>
  <c r="H215" i="23" a="1"/>
  <c r="L269" i="23" a="1"/>
  <c r="C203" i="23" a="1"/>
  <c r="G301" i="23" a="1"/>
  <c r="M140" i="23" a="1"/>
  <c r="N172" i="23" a="1"/>
  <c r="M272" i="23" a="1"/>
  <c r="L281" i="23" a="1"/>
  <c r="H266" i="23" a="1"/>
  <c r="J190" i="23" a="1"/>
  <c r="H243" i="23" a="1"/>
  <c r="G235" i="23" a="1"/>
  <c r="E233" i="23" a="1"/>
  <c r="K313" i="23" a="1"/>
  <c r="F109" i="23" a="1"/>
  <c r="N129" i="23" a="1"/>
  <c r="J372" i="23" a="1"/>
  <c r="M273" i="23" a="1"/>
  <c r="F128" i="23" a="1"/>
  <c r="M229" i="23" a="1"/>
  <c r="G380" i="23" a="1"/>
  <c r="G132" i="23" a="1"/>
  <c r="J302" i="23" a="1"/>
  <c r="J301" i="23" a="1"/>
  <c r="C141" i="23" a="1"/>
  <c r="H225" i="23" a="1"/>
  <c r="H372" i="23" a="1"/>
  <c r="M130" i="23" a="1"/>
  <c r="J215" i="23" a="1"/>
  <c r="I318" i="23" a="1"/>
  <c r="J380" i="23" a="1"/>
  <c r="G123" i="23" a="1"/>
  <c r="I391" i="23" a="1"/>
  <c r="I164" i="23" a="1"/>
  <c r="H218" i="23" a="1"/>
  <c r="L179" i="23" a="1"/>
  <c r="E157" i="23" a="1"/>
  <c r="I370" i="23" a="1"/>
  <c r="H133" i="23" a="1"/>
  <c r="J116" i="23" a="1"/>
  <c r="I239" i="23" a="1"/>
  <c r="H369" i="23" a="1"/>
  <c r="E101" i="23" a="1"/>
  <c r="B66" i="23" a="1"/>
  <c r="I347" i="23" a="1"/>
  <c r="J264" i="23" a="1"/>
  <c r="M202" i="23" a="1"/>
  <c r="F272" i="23" a="1"/>
  <c r="K108" i="23" a="1"/>
  <c r="L194" i="23" a="1"/>
  <c r="E311" i="23" a="1"/>
  <c r="E397" i="23" a="1"/>
  <c r="G209" i="23" a="1"/>
  <c r="D320" i="23" a="1"/>
  <c r="K392" i="23" a="1"/>
  <c r="M400" i="23" a="1"/>
  <c r="N274" i="23" a="1"/>
  <c r="E292" i="23" a="1"/>
  <c r="G338" i="23" a="1"/>
  <c r="C109" i="23" a="1"/>
  <c r="L307" i="23" a="1"/>
  <c r="J253" i="23" a="1"/>
  <c r="M311" i="23" a="1"/>
  <c r="M133" i="23" a="1"/>
  <c r="J207" i="23" a="1"/>
  <c r="J366" i="23" a="1"/>
  <c r="M354" i="23" a="1"/>
  <c r="K130" i="23" a="1"/>
  <c r="N257" i="23" a="1"/>
  <c r="N243" i="23" a="1"/>
  <c r="G185" i="23" a="1"/>
  <c r="J360" i="23" a="1"/>
  <c r="D117" i="23" a="1"/>
  <c r="G225" i="23" a="1"/>
  <c r="C235" i="23" a="1"/>
  <c r="K192" i="23" a="1"/>
  <c r="J107" i="23" a="1"/>
  <c r="J331" i="23" a="1"/>
  <c r="D326" i="23" a="1"/>
  <c r="G110" i="23" a="1"/>
  <c r="M290" i="23" a="1"/>
  <c r="E187" i="23" a="1"/>
  <c r="J328" i="23" a="1"/>
  <c r="L237" i="23" a="1"/>
  <c r="J142" i="23" a="1"/>
  <c r="H220" i="23" a="1"/>
  <c r="H187" i="23" a="1"/>
  <c r="I300" i="23" a="1"/>
  <c r="E322" i="23" a="1"/>
  <c r="L226" i="23" a="1"/>
  <c r="M204" i="23" a="1"/>
  <c r="D108" i="23" a="1"/>
  <c r="M139" i="23" a="1"/>
  <c r="K107" i="23" a="1"/>
  <c r="J109" i="23" a="1"/>
  <c r="I229" i="23" a="1"/>
  <c r="H315" i="23" a="1"/>
  <c r="H328" i="23" a="1"/>
  <c r="G259" i="23" a="1"/>
  <c r="M349" i="23" a="1"/>
  <c r="L117" i="23" a="1"/>
  <c r="E138" i="23" a="1"/>
  <c r="G131" i="23" a="1"/>
  <c r="L160" i="23" a="1"/>
  <c r="J339" i="23" a="1"/>
  <c r="N123" i="23" a="1"/>
  <c r="I354" i="23" a="1"/>
  <c r="G128" i="23" a="1"/>
  <c r="B87" i="23" a="1"/>
  <c r="E175" i="23" a="1"/>
  <c r="E160" i="23" a="1"/>
  <c r="G250" i="23" a="1"/>
  <c r="C119" i="23" a="1"/>
  <c r="G151" i="23" a="1"/>
  <c r="C398" i="23" a="1"/>
  <c r="N252" i="23" a="1"/>
  <c r="L146" i="23" a="1"/>
  <c r="E128" i="23" a="1"/>
  <c r="C205" i="23" a="1"/>
  <c r="J198" i="23" a="1"/>
  <c r="N166" i="23" a="1"/>
  <c r="I127" i="23" a="1"/>
  <c r="I388" i="23" a="1"/>
  <c r="B35" i="23" a="1"/>
  <c r="I276" i="23" a="1"/>
  <c r="E145" i="23" a="1"/>
  <c r="M132" i="23" a="1"/>
  <c r="H318" i="23" a="1"/>
  <c r="H114" i="23" a="1"/>
  <c r="J256" i="23" a="1"/>
  <c r="H310" i="23" a="1"/>
  <c r="I316" i="23" a="1"/>
  <c r="M180" i="23" a="1"/>
  <c r="D135" i="23" a="1"/>
  <c r="J280" i="23" a="1"/>
  <c r="H211" i="23" a="1"/>
  <c r="I390" i="23" a="1"/>
  <c r="H353" i="23" a="1"/>
  <c r="C363" i="23" a="1"/>
  <c r="H264" i="23" a="1"/>
  <c r="J330" i="23" a="1"/>
  <c r="M178" i="23" a="1"/>
  <c r="H297" i="23" a="1"/>
  <c r="J382" i="23" a="1"/>
  <c r="M206" i="23" a="1"/>
  <c r="I297" i="23" a="1"/>
  <c r="J122" i="23" a="1"/>
  <c r="G192" i="23" a="1"/>
  <c r="H200" i="23" a="1"/>
  <c r="I362" i="23" a="1"/>
  <c r="I110" i="23" a="1"/>
  <c r="C175" i="23" a="1"/>
  <c r="I101" i="23" a="1"/>
  <c r="J376" i="23" a="1"/>
  <c r="N197" i="23" a="1"/>
  <c r="I255" i="23" a="1"/>
  <c r="J176" i="23" a="1"/>
  <c r="H316" i="23" a="1"/>
  <c r="K139" i="23" a="1"/>
  <c r="J108" i="23" a="1"/>
  <c r="H251" i="23" a="1"/>
  <c r="M190" i="23" a="1"/>
  <c r="I119" i="23" a="1"/>
  <c r="H202" i="23" a="1"/>
  <c r="I326" i="23" a="1"/>
  <c r="K216" i="23" a="1"/>
  <c r="I337" i="23" a="1"/>
  <c r="M232" i="23" a="1"/>
  <c r="D220" i="23" a="1"/>
  <c r="G319" i="23" a="1"/>
  <c r="C400" i="23" a="1"/>
  <c r="N365" i="23" a="1"/>
  <c r="L359" i="23" a="1"/>
  <c r="C337" i="23" a="1"/>
  <c r="L135" i="23" a="1"/>
  <c r="C369" i="23" a="1"/>
  <c r="C161" i="23" a="1"/>
  <c r="K296" i="23" a="1"/>
  <c r="G277" i="23" a="1"/>
  <c r="G372" i="23" a="1"/>
  <c r="C372" i="23" a="1"/>
  <c r="J242" i="23" a="1"/>
  <c r="F186" i="23" a="1"/>
  <c r="K247" i="23" a="1"/>
  <c r="D377" i="23" a="1"/>
  <c r="N189" i="23" a="1"/>
  <c r="N159" i="23" a="1"/>
  <c r="E121" i="23" a="1"/>
  <c r="K330" i="23" a="1"/>
  <c r="E153" i="23" a="1"/>
  <c r="M109" i="23" a="1"/>
  <c r="J160" i="23" a="1"/>
  <c r="M205" i="23" a="1"/>
  <c r="C132" i="23" a="1"/>
  <c r="D226" i="23" a="1"/>
  <c r="E129" i="23" a="1"/>
  <c r="D190" i="23" a="1"/>
  <c r="N140" i="23" a="1"/>
  <c r="J125" i="23" a="1"/>
  <c r="I368" i="23" a="1"/>
  <c r="M136" i="23" a="1"/>
  <c r="G336" i="23" a="1"/>
  <c r="M209" i="23" a="1"/>
  <c r="J132" i="23" a="1"/>
  <c r="D247" i="23" a="1"/>
  <c r="G137" i="23" a="1"/>
  <c r="E141" i="23" a="1"/>
  <c r="H167" i="23" a="1"/>
  <c r="I214" i="23" a="1"/>
  <c r="F198" i="23" a="1"/>
  <c r="G286" i="23" a="1"/>
  <c r="M307" i="23" a="1"/>
  <c r="J110" i="23" a="1"/>
  <c r="J303" i="23" a="1"/>
  <c r="L224" i="23" a="1"/>
  <c r="L129" i="23" a="1"/>
  <c r="F153" i="23" a="1"/>
  <c r="H334" i="23" a="1"/>
  <c r="C248" i="23" a="1"/>
  <c r="I203" i="23" a="1"/>
  <c r="G179" i="23" a="1"/>
  <c r="M245" i="23" a="1"/>
  <c r="M127" i="23" a="1"/>
  <c r="E257" i="23" a="1"/>
  <c r="K153" i="23" a="1"/>
  <c r="G140" i="23" a="1"/>
  <c r="K104" i="23" a="1"/>
  <c r="N259" i="23" a="1"/>
  <c r="H113" i="23" a="1"/>
  <c r="J374" i="23" a="1"/>
  <c r="H122" i="23" a="1"/>
  <c r="E236" i="23" a="1"/>
  <c r="K116" i="23" a="1"/>
  <c r="C146" i="23" a="1"/>
  <c r="G135" i="23" a="1"/>
  <c r="F159" i="23" a="1"/>
  <c r="F305" i="23" a="1"/>
  <c r="G256" i="23" a="1"/>
  <c r="K128" i="23" a="1"/>
  <c r="E108" i="23" a="1"/>
  <c r="L163" i="23" a="1"/>
  <c r="J228" i="23" a="1"/>
  <c r="M172" i="23" a="1"/>
  <c r="I166" i="23" a="1"/>
  <c r="M126" i="23" a="1"/>
  <c r="H376" i="23" a="1"/>
  <c r="C111" i="23" a="1"/>
  <c r="E181" i="23" a="1"/>
  <c r="M195" i="23" a="1"/>
  <c r="J325" i="23" a="1"/>
  <c r="I283" i="23" a="1"/>
  <c r="C169" i="23" a="1"/>
  <c r="E178" i="23" a="1"/>
  <c r="H165" i="23" a="1"/>
  <c r="J291" i="23" a="1"/>
  <c r="M111" i="23" a="1"/>
  <c r="E114" i="23" a="1"/>
  <c r="H293" i="23" a="1"/>
  <c r="H103" i="23" a="1"/>
  <c r="I303" i="23" a="1"/>
  <c r="J277" i="23" a="1"/>
  <c r="H105" i="23" a="1"/>
  <c r="F157" i="23" a="1"/>
  <c r="J373" i="23" a="1"/>
  <c r="H304" i="23" a="1"/>
  <c r="I167" i="23" a="1"/>
  <c r="I126" i="23" a="1"/>
  <c r="C106" i="23" a="1"/>
  <c r="F243" i="23" a="1"/>
  <c r="G180" i="23" a="1"/>
  <c r="I123" i="23" a="1"/>
  <c r="I392" i="23" a="1"/>
  <c r="H115" i="23" a="1"/>
  <c r="F206" i="23" a="1"/>
  <c r="B31" i="23" a="1"/>
  <c r="H176" i="23" a="1"/>
  <c r="J240" i="23" a="1"/>
  <c r="I221" i="23" a="1"/>
  <c r="H149" i="23" a="1"/>
  <c r="F248" i="23" a="1"/>
  <c r="M157" i="23" a="1"/>
  <c r="M116" i="23" a="1"/>
  <c r="I345" i="23" a="1"/>
  <c r="C114" i="23" a="1"/>
  <c r="M156" i="23" a="1"/>
  <c r="H325" i="23" a="1"/>
  <c r="B74" i="23" a="1"/>
  <c r="B53" i="23" a="1"/>
  <c r="H174" i="23" a="1"/>
  <c r="H257" i="23" a="1"/>
  <c r="J394" i="23" a="1"/>
  <c r="H145" i="23" a="1"/>
  <c r="G121" i="23" a="1"/>
  <c r="E344" i="23" a="1"/>
  <c r="D137" i="23" a="1"/>
  <c r="E132" i="23" a="1"/>
  <c r="H110" i="23" a="1"/>
  <c r="L346" i="23" a="1"/>
  <c r="L296" i="23" a="1"/>
  <c r="G288" i="23" a="1"/>
  <c r="E301" i="23" a="1"/>
  <c r="N202" i="23" a="1"/>
  <c r="C395" i="23" a="1"/>
  <c r="K258" i="23" a="1"/>
  <c r="K301" i="23" a="1"/>
  <c r="C291" i="23" a="1"/>
  <c r="D394" i="23" a="1"/>
  <c r="D397" i="23" a="1"/>
  <c r="N266" i="23" a="1"/>
  <c r="L338" i="23" a="1"/>
  <c r="J214" i="23" a="1"/>
  <c r="D349" i="23" a="1"/>
  <c r="J368" i="23" a="1"/>
  <c r="M101" i="23" a="1"/>
  <c r="F180" i="23" a="1"/>
  <c r="E137" i="23" a="1"/>
  <c r="J234" i="23" a="1"/>
  <c r="L200" i="23" a="1"/>
  <c r="C152" i="23" a="1"/>
  <c r="C182" i="23" a="1"/>
  <c r="C123" i="23" a="1"/>
  <c r="J251" i="23" a="1"/>
  <c r="C274" i="23" a="1"/>
  <c r="C365" i="23" a="1"/>
  <c r="E208" i="23" a="1"/>
  <c r="F197" i="23" a="1"/>
  <c r="G237" i="23" a="1"/>
  <c r="L159" i="23" a="1"/>
  <c r="I307" i="23" a="1"/>
  <c r="D192" i="23" a="1"/>
  <c r="F171" i="23" a="1"/>
  <c r="F135" i="23" a="1"/>
  <c r="L145" i="23" a="1"/>
  <c r="L209" i="23" a="1"/>
  <c r="L229" i="23" a="1"/>
  <c r="E139" i="23" a="1"/>
  <c r="M211" i="23" a="1"/>
  <c r="B10" i="23" a="1"/>
  <c r="H208" i="23" a="1"/>
  <c r="K215" i="23" a="1"/>
  <c r="G252" i="23" a="1"/>
  <c r="M301" i="23" a="1"/>
  <c r="J157" i="23" a="1"/>
  <c r="J336" i="23" a="1"/>
  <c r="J250" i="23" a="1"/>
  <c r="J284" i="23" a="1"/>
  <c r="B46" i="23" a="1"/>
  <c r="J310" i="23" a="1"/>
  <c r="I170" i="23" a="1"/>
  <c r="J309" i="23" a="1"/>
  <c r="F376" i="23" a="1"/>
  <c r="J346" i="23" a="1"/>
  <c r="K239" i="23" a="1"/>
  <c r="M228" i="23" a="1"/>
  <c r="J365" i="23" a="1"/>
  <c r="L154" i="23" a="1"/>
  <c r="F187" i="23" a="1"/>
  <c r="I128" i="23" a="1"/>
  <c r="J385" i="23" a="1"/>
  <c r="I209" i="23" a="1"/>
  <c r="J278" i="23" a="1"/>
  <c r="M184" i="23" a="1"/>
  <c r="K232" i="23" a="1"/>
  <c r="M158" i="23" a="1"/>
  <c r="K212" i="23" a="1"/>
  <c r="D295" i="23" a="1"/>
  <c r="F369" i="23" a="1"/>
  <c r="D293" i="23" a="1"/>
  <c r="K298" i="23" a="1"/>
  <c r="J397" i="23" a="1"/>
  <c r="M365" i="23" a="1"/>
  <c r="C197" i="23" a="1"/>
  <c r="H278" i="23" a="1"/>
  <c r="J357" i="23" a="1"/>
  <c r="B82" i="23" a="1"/>
  <c r="G206" i="23" a="1"/>
  <c r="F223" i="23" a="1"/>
  <c r="D237" i="23" a="1"/>
  <c r="J267" i="23" a="1"/>
  <c r="I135" i="23" a="1"/>
  <c r="J127" i="23" a="1"/>
  <c r="H387" i="23" a="1"/>
  <c r="I355" i="23" a="1"/>
  <c r="J151" i="23" a="1"/>
  <c r="L365" i="23" a="1"/>
  <c r="L198" i="23" a="1"/>
  <c r="I250" i="23" a="1"/>
  <c r="I328" i="23" a="1"/>
  <c r="H336" i="23" a="1"/>
  <c r="K210" i="23" a="1"/>
  <c r="I288" i="23" a="1"/>
  <c r="I395" i="23" a="1"/>
  <c r="G129" i="23" a="1"/>
  <c r="I322" i="23" a="1"/>
  <c r="I114" i="23" a="1"/>
  <c r="B40" i="23" a="1"/>
  <c r="L376" i="23" a="1"/>
  <c r="J159" i="23" a="1"/>
  <c r="J257" i="23" a="1"/>
  <c r="K105" i="23" a="1"/>
  <c r="H197" i="23" a="1"/>
  <c r="I317" i="23" a="1"/>
  <c r="K226" i="23" a="1"/>
  <c r="C136" i="23" a="1"/>
  <c r="I246" i="23" a="1"/>
  <c r="H198" i="23" a="1"/>
  <c r="J141" i="23" a="1"/>
  <c r="I225" i="23" a="1"/>
  <c r="K198" i="23" a="1"/>
  <c r="C251" i="23" a="1"/>
  <c r="F137" i="23" a="1"/>
  <c r="I346" i="23" a="1"/>
  <c r="K172" i="23" a="1"/>
  <c r="F291" i="23" a="1"/>
  <c r="I182" i="23" a="1"/>
  <c r="H262" i="23" a="1"/>
  <c r="B18" i="23" a="1"/>
  <c r="I273" i="23" a="1"/>
  <c r="I367" i="23" a="1"/>
  <c r="E126" i="23" a="1"/>
  <c r="B89" i="23" a="1"/>
  <c r="I210" i="23" a="1"/>
  <c r="D239" i="23" a="1"/>
  <c r="J197" i="23" a="1"/>
  <c r="I215" i="23" a="1"/>
  <c r="H326" i="23" a="1"/>
  <c r="E400" i="23" a="1"/>
  <c r="E354" i="23" a="1"/>
  <c r="F326" i="23" a="1"/>
  <c r="N174" i="23" a="1"/>
  <c r="M285" i="23" a="1"/>
  <c r="K280" i="23" a="1"/>
  <c r="M379" i="23" a="1"/>
  <c r="C374" i="23" a="1"/>
  <c r="G399" i="23" a="1"/>
  <c r="E321" i="23" a="1"/>
  <c r="N337" i="23" a="1"/>
  <c r="K371" i="23" a="1"/>
  <c r="K397" i="23" a="1"/>
  <c r="J162" i="23" a="1"/>
  <c r="D130" i="23" a="1"/>
  <c r="K281" i="23" a="1"/>
  <c r="M117" i="23" a="1"/>
  <c r="N355" i="23" a="1"/>
  <c r="L230" i="23" a="1"/>
  <c r="K355" i="23" a="1"/>
  <c r="E338" i="23" a="1"/>
  <c r="F174" i="23" a="1"/>
  <c r="G118" i="23" a="1"/>
  <c r="J263" i="23" a="1"/>
  <c r="K214" i="23" a="1"/>
  <c r="N253" i="23" a="1"/>
  <c r="C218" i="23" a="1"/>
  <c r="N228" i="23" a="1"/>
  <c r="M197" i="23" a="1"/>
  <c r="H242" i="23" a="1"/>
  <c r="H205" i="23" a="1"/>
  <c r="F200" i="23" a="1"/>
  <c r="M264" i="23" a="1"/>
  <c r="M235" i="23" a="1"/>
  <c r="C230" i="23" a="1"/>
  <c r="G228" i="23" a="1"/>
  <c r="L274" i="23" a="1"/>
  <c r="G149" i="23" a="1"/>
  <c r="I397" i="23" a="1"/>
  <c r="H235" i="23" a="1"/>
  <c r="H352" i="23" a="1"/>
  <c r="I140" i="23" a="1"/>
  <c r="C138" i="23" a="1"/>
  <c r="F308" i="23" a="1"/>
  <c r="D342" i="23" a="1"/>
  <c r="J338" i="23" a="1"/>
  <c r="J117" i="23" a="1"/>
  <c r="J130" i="23" a="1"/>
  <c r="J212" i="23" a="1"/>
  <c r="I233" i="23" a="1"/>
  <c r="C173" i="23" a="1"/>
  <c r="H135" i="23" a="1"/>
  <c r="J114" i="23" a="1"/>
  <c r="L324" i="23" a="1"/>
  <c r="F355" i="23" a="1"/>
  <c r="C257" i="23" a="1"/>
  <c r="C159" i="23" a="1"/>
  <c r="C157" i="23" a="1"/>
  <c r="E237" i="23" a="1"/>
  <c r="J313" i="23" a="1"/>
  <c r="H137" i="23" a="1"/>
  <c r="I202" i="23" a="1"/>
  <c r="I208" i="23" a="1"/>
  <c r="E202" i="23" a="1"/>
  <c r="D273" i="23" a="1"/>
  <c r="F204" i="23" a="1"/>
  <c r="K271" i="23" a="1"/>
  <c r="M380" i="23" a="1"/>
  <c r="F397" i="23" a="1"/>
  <c r="M152" i="23" a="1"/>
  <c r="E109" i="23" a="1"/>
  <c r="E127" i="23" a="1"/>
  <c r="J283" i="23" a="1"/>
  <c r="E105" i="23" a="1"/>
  <c r="N142" i="23" a="1"/>
  <c r="I138" i="23" a="1"/>
  <c r="F166" i="23" a="1"/>
  <c r="H265" i="23" a="1"/>
  <c r="L107" i="23" a="1"/>
  <c r="K113" i="23" a="1"/>
  <c r="K189" i="23" a="1"/>
  <c r="I205" i="23" a="1"/>
  <c r="B96" i="23" a="1"/>
  <c r="J235" i="23" a="1"/>
  <c r="I136" i="23" a="1"/>
  <c r="H344" i="23" a="1"/>
  <c r="K267" i="23" a="1"/>
  <c r="C380" i="23" a="1"/>
  <c r="K129" i="23" a="1"/>
  <c r="N211" i="23" a="1"/>
  <c r="B94" i="23" a="1"/>
  <c r="H400" i="23" a="1"/>
  <c r="N160" i="23" a="1"/>
  <c r="K237" i="23" a="1"/>
  <c r="B83" i="23" a="1"/>
  <c r="B34" i="23" a="1"/>
  <c r="H203" i="23" a="1"/>
  <c r="H120" i="23" a="1"/>
  <c r="L329" i="23" a="1"/>
  <c r="F258" i="23" a="1"/>
  <c r="C266" i="23" a="1"/>
  <c r="D321" i="23" a="1"/>
  <c r="M115" i="23" a="1"/>
  <c r="D210" i="23" a="1"/>
  <c r="F274" i="23" a="1"/>
  <c r="F335" i="23" a="1"/>
  <c r="D353" i="23" a="1"/>
  <c r="L240" i="23" a="1"/>
  <c r="L371" i="23" a="1"/>
  <c r="M321" i="23" a="1"/>
  <c r="F356" i="23" a="1"/>
  <c r="J183" i="23" a="1"/>
  <c r="L232" i="23" a="1"/>
  <c r="E219" i="23" a="1"/>
  <c r="D375" i="23" a="1"/>
  <c r="K180" i="23" a="1"/>
  <c r="M110" i="23" a="1"/>
  <c r="M362" i="23" a="1"/>
  <c r="M186" i="23" a="1"/>
  <c r="G258" i="23" a="1"/>
  <c r="C223" i="23" a="1"/>
  <c r="E272" i="23" a="1"/>
  <c r="J327" i="23" a="1"/>
  <c r="E359" i="23" a="1"/>
  <c r="G146" i="23" a="1"/>
  <c r="J316" i="23" a="1"/>
  <c r="L132" i="23" a="1"/>
  <c r="B71" i="23" a="1"/>
  <c r="I320" i="23" a="1"/>
  <c r="J164" i="23" a="1"/>
  <c r="F116" i="23" a="1"/>
  <c r="D337" i="23" a="1"/>
  <c r="C156" i="23" a="1"/>
  <c r="K185" i="23" a="1"/>
  <c r="J154" i="23" a="1"/>
  <c r="J259" i="23" a="1"/>
  <c r="H256" i="23" a="1"/>
  <c r="I247" i="23" a="1"/>
  <c r="I327" i="23" a="1"/>
  <c r="I379" i="23" a="1"/>
  <c r="F287" i="23" a="1"/>
  <c r="G251" i="23" a="1"/>
  <c r="L301" i="23" a="1"/>
  <c r="J146" i="23" a="1"/>
  <c r="M220" i="23" a="1"/>
  <c r="J221" i="23" a="1"/>
  <c r="L133" i="23" a="1"/>
  <c r="I129" i="23" a="1"/>
  <c r="D235" i="23" a="1"/>
  <c r="H272" i="23" a="1"/>
  <c r="D206" i="23" a="1"/>
  <c r="K205" i="23" a="1"/>
  <c r="D345" i="23" a="1"/>
  <c r="E209" i="23" a="1"/>
  <c r="C209" i="23" a="1"/>
  <c r="J158" i="23" a="1"/>
  <c r="K137" i="23" a="1"/>
  <c r="N192" i="23" a="1"/>
  <c r="B100" i="23" a="1"/>
  <c r="I117" i="23" a="1"/>
  <c r="H308" i="23" a="1"/>
  <c r="C346" i="23" a="1"/>
  <c r="K118" i="23" a="1"/>
  <c r="N232" i="23" a="1"/>
  <c r="F225" i="23" a="1"/>
  <c r="J358" i="23" a="1"/>
  <c r="C357" i="23" a="1"/>
  <c r="G117" i="23" a="1"/>
  <c r="D169" i="23" a="1"/>
  <c r="J265" i="23" a="1"/>
  <c r="J167" i="23" a="1"/>
  <c r="L156" i="23" a="1"/>
  <c r="G102" i="23" a="1"/>
  <c r="I377" i="23" a="1"/>
  <c r="E151" i="23" a="1"/>
  <c r="H139" i="23" a="1"/>
  <c r="M141" i="23" a="1"/>
  <c r="L288" i="23" a="1"/>
  <c r="J182" i="23" a="1"/>
  <c r="H358" i="23" a="1"/>
  <c r="I107" i="23" a="1"/>
  <c r="H186" i="23" a="1"/>
  <c r="E396" i="23" a="1"/>
  <c r="I263" i="23" a="1"/>
  <c r="E246" i="23" a="1"/>
  <c r="J133" i="23" a="1"/>
  <c r="H237" i="23" a="1"/>
  <c r="M173" i="23" a="1"/>
  <c r="J238" i="23" a="1"/>
  <c r="I186" i="23" a="1"/>
  <c r="J111" i="23" a="1"/>
  <c r="I218" i="23" a="1"/>
  <c r="I272" i="23" a="1"/>
  <c r="H367" i="23" a="1"/>
  <c r="D173" i="23" a="1"/>
  <c r="J249" i="23" a="1"/>
  <c r="E245" i="23" a="1"/>
  <c r="G327" i="23" a="1"/>
  <c r="N220" i="23" a="1"/>
  <c r="E286" i="23" a="1"/>
  <c r="G382" i="23" a="1"/>
  <c r="F295" i="23" a="1"/>
  <c r="L377" i="23" a="1"/>
  <c r="M122" i="23" a="1"/>
  <c r="M355" i="23" a="1"/>
  <c r="E290" i="23" a="1"/>
  <c r="L233" i="23" a="1"/>
  <c r="F115" i="23" a="1"/>
  <c r="N375" i="23" a="1"/>
  <c r="J377" i="23" a="1"/>
  <c r="L109" i="23" a="1"/>
  <c r="E261" i="23" a="1"/>
  <c r="F325" i="23" a="1"/>
  <c r="J279" i="23" a="1"/>
  <c r="J271" i="23" a="1"/>
  <c r="E313" i="23" a="1"/>
  <c r="C264" i="23" a="1"/>
  <c r="F181" i="23" a="1"/>
  <c r="D368" i="23" a="1"/>
  <c r="E133" i="23" a="1"/>
  <c r="L207" i="23" a="1"/>
  <c r="N137" i="23" a="1"/>
  <c r="D109" i="23" a="1"/>
  <c r="N165" i="23" a="1"/>
  <c r="J101" i="23" a="1"/>
  <c r="I387" i="23" a="1"/>
  <c r="I389" i="23" a="1"/>
  <c r="D399" i="23" a="1"/>
  <c r="G395" i="23" a="1"/>
  <c r="M239" i="23" a="1"/>
  <c r="J203" i="23" a="1"/>
  <c r="C105" i="23" a="1"/>
  <c r="J136" i="23" a="1"/>
  <c r="J400" i="23" a="1"/>
  <c r="H281" i="23" a="1"/>
  <c r="F145" i="23" a="1"/>
  <c r="B80" i="23" a="1"/>
  <c r="L166" i="23" a="1"/>
  <c r="K318" i="23" a="1"/>
  <c r="E289" i="23" a="1"/>
  <c r="G155" i="23" a="1"/>
  <c r="L196" i="23" a="1"/>
  <c r="J387" i="23" a="1"/>
  <c r="E195" i="23" a="1"/>
  <c r="L183" i="23" a="1"/>
  <c r="H298" i="23" a="1"/>
  <c r="I145" i="23" a="1"/>
  <c r="E123" i="23" a="1"/>
  <c r="G305" i="23" a="1"/>
  <c r="N139" i="23" a="1"/>
  <c r="M238" i="23" a="1"/>
  <c r="J367" i="23" a="1"/>
  <c r="C228" i="23" a="1"/>
  <c r="K190" i="23" a="1"/>
  <c r="C198" i="23" a="1"/>
  <c r="H131" i="23" a="1"/>
  <c r="H247" i="23" a="1"/>
  <c r="I162" i="23" a="1"/>
  <c r="I308" i="23" a="1"/>
  <c r="C286" i="23" a="1"/>
  <c r="E174" i="23" a="1"/>
  <c r="M138" i="23" a="1"/>
  <c r="J185" i="23" a="1"/>
  <c r="F141" i="23" a="1"/>
  <c r="G344" i="23" a="1"/>
  <c r="D272" i="23" a="1"/>
  <c r="C322" i="23" a="1"/>
  <c r="D142" i="23" a="1"/>
  <c r="G162" i="23" a="1"/>
  <c r="C158" i="23" a="1"/>
  <c r="J135" i="23" a="1"/>
  <c r="I319" i="23" a="1"/>
  <c r="H152" i="23" a="1"/>
  <c r="L139" i="23" a="1"/>
  <c r="K220" i="23" a="1"/>
  <c r="C336" i="23" a="1"/>
  <c r="G105" i="23" a="1"/>
  <c r="D256" i="23" a="1"/>
  <c r="H258" i="23" a="1"/>
  <c r="H142" i="23" a="1"/>
  <c r="G136" i="23" a="1"/>
  <c r="J261" i="23" a="1"/>
  <c r="E395" i="23" a="1"/>
  <c r="J247" i="23" a="1"/>
  <c r="I363" i="23" a="1"/>
  <c r="F192" i="23" a="1"/>
  <c r="J318" i="23" a="1"/>
  <c r="I104" i="23" a="1"/>
  <c r="I353" i="23" a="1"/>
  <c r="I171" i="23" a="1"/>
  <c r="B39" i="23" a="1"/>
  <c r="H121" i="23" a="1"/>
  <c r="F396" i="23" a="1"/>
  <c r="J244" i="23" a="1"/>
  <c r="I302" i="23" a="1"/>
  <c r="N327" i="23" a="1"/>
  <c r="J179" i="23" a="1"/>
  <c r="H117" i="23" a="1"/>
  <c r="I193" i="23" a="1"/>
  <c r="J308" i="23" a="1"/>
  <c r="B41" i="23" a="1"/>
  <c r="I349" i="23" a="1"/>
  <c r="L242" i="23" a="1"/>
  <c r="I321" i="23" a="1"/>
  <c r="J113" i="23" a="1"/>
  <c r="C206" i="23" a="1"/>
  <c r="I251" i="23" a="1"/>
  <c r="B88" i="23" a="1"/>
  <c r="C388" i="23" a="1"/>
  <c r="L131" i="23" a="1"/>
  <c r="H238" i="23" a="1"/>
  <c r="B62" i="23" a="1"/>
  <c r="H385" i="23" a="1"/>
  <c r="M259" i="23" a="1"/>
  <c r="B33" i="23" a="1"/>
  <c r="K181" i="23" a="1"/>
  <c r="N111" i="23" a="1"/>
  <c r="G191" i="23" a="1"/>
  <c r="H377" i="23" a="1"/>
  <c r="C204" i="23" a="1"/>
  <c r="N372" i="23" a="1"/>
  <c r="J204" i="23" a="1"/>
  <c r="I315" i="23" a="1"/>
  <c r="C296" i="23" a="1"/>
  <c r="M316" i="23" a="1"/>
  <c r="D366" i="23" a="1"/>
  <c r="N135" i="23" a="1"/>
  <c r="D113" i="23" a="1"/>
  <c r="D121" i="23" a="1"/>
  <c r="H111" i="23" a="1"/>
  <c r="E288" i="23" a="1"/>
  <c r="J260" i="23" a="1"/>
  <c r="G239" i="23" a="1"/>
  <c r="C371" i="23" a="1"/>
  <c r="N118" i="23" a="1"/>
  <c r="G107" i="23" a="1"/>
  <c r="H324" i="23" a="1"/>
  <c r="H311" i="23" a="1"/>
  <c r="B59" i="23" a="1"/>
  <c r="I309" i="23" a="1"/>
  <c r="C133" i="23" a="1"/>
  <c r="H119" i="23" a="1"/>
  <c r="M334" i="23" a="1"/>
  <c r="H206" i="23" a="1"/>
  <c r="I227" i="23" a="1"/>
  <c r="H148" i="23" a="1"/>
  <c r="B60" i="23" a="1"/>
  <c r="L264" i="23" a="1"/>
  <c r="I197" i="23" a="1"/>
  <c r="B30" i="23" a="1"/>
  <c r="I242" i="23" a="1"/>
  <c r="E102" i="23" a="1"/>
  <c r="H221" i="23" a="1"/>
  <c r="C208" i="23" a="1"/>
  <c r="B42" i="23" a="1"/>
  <c r="L125" i="23" a="1"/>
  <c r="M372" i="23" a="1"/>
  <c r="H301" i="23" a="1"/>
  <c r="I165" i="23" a="1"/>
  <c r="J399" i="23" a="1"/>
  <c r="I262" i="23" a="1"/>
  <c r="I180" i="23" a="1"/>
  <c r="D131" i="23" a="1"/>
  <c r="F146" i="23" a="1"/>
  <c r="I289" i="23" a="1"/>
  <c r="H393" i="23" a="1"/>
  <c r="E220" i="23" a="1"/>
  <c r="J140" i="23" a="1"/>
  <c r="H224" i="23" a="1"/>
  <c r="H244" i="23" a="1"/>
  <c r="H320" i="23" a="1"/>
  <c r="J175" i="23" a="1"/>
  <c r="I211" i="23" a="1"/>
  <c r="H141" i="23" a="1"/>
  <c r="I172" i="23" a="1"/>
  <c r="I380" i="23" a="1"/>
  <c r="J139" i="23" a="1"/>
  <c r="J147" i="23" a="1"/>
  <c r="E268" i="23" a="1"/>
  <c r="J229" i="23" a="1"/>
  <c r="I220" i="23" a="1"/>
  <c r="H313" i="23" a="1"/>
  <c r="M124" i="23" a="1"/>
  <c r="I130" i="23" a="1"/>
  <c r="H335" i="23" a="1"/>
  <c r="F123" i="23" a="1"/>
  <c r="G197" i="23" a="1"/>
  <c r="C143" i="23" a="1"/>
  <c r="K378" i="23" a="1"/>
  <c r="D314" i="23" a="1"/>
  <c r="J343" i="23" a="1"/>
  <c r="N150" i="23" a="1"/>
  <c r="C244" i="23" a="1"/>
  <c r="M391" i="23" a="1"/>
  <c r="L284" i="23" a="1"/>
  <c r="L328" i="23" a="1"/>
  <c r="F216" i="23" a="1"/>
  <c r="H270" i="23" a="1"/>
  <c r="E217" i="23" a="1"/>
  <c r="F168" i="23" a="1"/>
  <c r="D263" i="23" a="1"/>
  <c r="E281" i="23" a="1"/>
  <c r="C168" i="23" a="1"/>
  <c r="G262" i="23" a="1"/>
  <c r="G222" i="23" a="1"/>
  <c r="L216" i="23" a="1"/>
  <c r="L386" i="23" a="1"/>
  <c r="G255" i="23" a="1"/>
  <c r="E241" i="23" a="1"/>
  <c r="E263" i="23" a="1"/>
  <c r="G281" i="23" a="1"/>
  <c r="H106" i="23" a="1"/>
  <c r="C334" i="23" a="1"/>
  <c r="K263" i="23" a="1"/>
  <c r="F391" i="23" a="1"/>
  <c r="C270" i="23" a="1"/>
  <c r="C323" i="23" a="1"/>
  <c r="N231" i="23" a="1"/>
  <c r="M312" i="23" a="1"/>
  <c r="F106" i="23" a="1"/>
  <c r="K297" i="23" a="1"/>
  <c r="C104" i="23" a="1"/>
  <c r="F312" i="23" a="1"/>
  <c r="E351" i="23" a="1"/>
  <c r="N213" i="23" a="1"/>
  <c r="L188" i="23" a="1"/>
  <c r="G216" i="23" a="1"/>
  <c r="M221" i="23" a="1"/>
  <c r="L299" i="23" a="1"/>
  <c r="F381" i="23" a="1"/>
  <c r="N255" i="23" a="1"/>
  <c r="H213" i="23" a="1"/>
  <c r="N331" i="23" a="1"/>
  <c r="L167" i="23" a="1"/>
  <c r="C299" i="23" a="1"/>
  <c r="F317" i="23" a="1"/>
  <c r="F386" i="23" a="1"/>
  <c r="H222" i="23" a="1"/>
  <c r="D255" i="23" a="1"/>
  <c r="I148" i="23" a="1"/>
  <c r="K275" i="23" a="1"/>
  <c r="F299" i="23" a="1"/>
  <c r="L177" i="23" a="1"/>
  <c r="F188" i="23" a="1"/>
  <c r="C147" i="23" a="1"/>
  <c r="M249" i="23" a="1"/>
  <c r="L222" i="23" a="1"/>
  <c r="M144" i="23" a="1"/>
  <c r="M234" i="23" a="1"/>
  <c r="G270" i="23" a="1"/>
  <c r="I191" i="23" a="1"/>
  <c r="N294" i="23" a="1"/>
  <c r="C216" i="23" a="1"/>
  <c r="C343" i="23" a="1"/>
  <c r="L150" i="23" a="1"/>
  <c r="C150" i="23" a="1"/>
  <c r="N188" i="23" a="1"/>
  <c r="E323" i="23" a="1"/>
  <c r="D219" i="23" a="1"/>
  <c r="G381" i="23" a="1"/>
  <c r="C391" i="23" a="1"/>
  <c r="I254" i="23" a="1"/>
  <c r="K177" i="23" a="1"/>
  <c r="L378" i="23" a="1"/>
  <c r="L106" i="23" a="1"/>
  <c r="F254" i="23" a="1"/>
  <c r="C284" i="23" a="1"/>
  <c r="H217" i="23" a="1"/>
  <c r="K250" i="23" a="1"/>
  <c r="F293" i="23" a="1"/>
  <c r="N164" i="23" a="1"/>
  <c r="L149" i="23" a="1"/>
  <c r="M340" i="23" a="1"/>
  <c r="J324" i="23" a="1"/>
  <c r="I274" i="23" a="1"/>
  <c r="J105" i="23" a="1"/>
  <c r="N107" i="23" a="1"/>
  <c r="J295" i="23" a="1"/>
  <c r="K196" i="23" a="1"/>
  <c r="E366" i="23" a="1"/>
  <c r="G257" i="23" a="1"/>
  <c r="H134" i="23" a="1"/>
  <c r="H207" i="23" a="1"/>
  <c r="H300" i="23" a="1"/>
  <c r="I361" i="23" a="1"/>
  <c r="K194" i="23" a="1"/>
  <c r="F214" i="23" a="1"/>
  <c r="H330" i="23" a="1"/>
  <c r="H303" i="23" a="1"/>
  <c r="H289" i="23" a="1"/>
  <c r="H348" i="23" a="1"/>
  <c r="I204" i="23" a="1"/>
  <c r="L366" i="23" a="1"/>
  <c r="B72" i="23" a="1"/>
  <c r="H129" i="23" a="1"/>
  <c r="B49" i="23" a="1"/>
  <c r="D261" i="23" a="1"/>
  <c r="F103" i="23" a="1"/>
  <c r="H379" i="23" a="1"/>
  <c r="I183" i="23" a="1"/>
  <c r="C214" i="23" a="1"/>
  <c r="M242" i="23" a="1"/>
  <c r="H283" i="23" a="1"/>
  <c r="B78" i="23" a="1"/>
  <c r="J131" i="23" a="1"/>
  <c r="B27" i="23" a="1"/>
  <c r="I199" i="23" a="1"/>
  <c r="H363" i="23" a="1"/>
  <c r="H199" i="23" a="1"/>
  <c r="I360" i="23" a="1"/>
  <c r="G390" i="23" a="1"/>
  <c r="F129" i="23" a="1"/>
  <c r="B56" i="23" a="1"/>
  <c r="H239" i="23" a="1"/>
  <c r="J353" i="23" a="1"/>
  <c r="I330" i="23" a="1"/>
  <c r="M123" i="23" a="1"/>
  <c r="H277" i="23" a="1"/>
  <c r="I198" i="23" a="1"/>
  <c r="B63" i="23" a="1"/>
  <c r="J332" i="23" a="1"/>
  <c r="J193" i="23" a="1"/>
  <c r="J217" i="23" a="1"/>
  <c r="G377" i="23" a="1"/>
  <c r="M107" i="23" a="1"/>
  <c r="H365" i="23" a="1"/>
  <c r="H392" i="23" a="1"/>
  <c r="N131" i="23" a="1"/>
  <c r="H184" i="23" a="1"/>
  <c r="B58" i="23" a="1"/>
  <c r="I284" i="23" a="1"/>
  <c r="I161" i="23" a="1"/>
  <c r="L254" i="23" a="1"/>
  <c r="L333" i="23" a="1"/>
  <c r="M304" i="23" a="1"/>
  <c r="E347" i="23" a="1"/>
  <c r="F262" i="23" a="1"/>
  <c r="K341" i="23" a="1"/>
  <c r="N386" i="23" a="1"/>
  <c r="M331" i="23" a="1"/>
  <c r="D381" i="23" a="1"/>
  <c r="E378" i="23" a="1"/>
  <c r="I386" i="23" a="1"/>
  <c r="E348" i="23" a="1"/>
  <c r="E167" i="23" a="1"/>
  <c r="F234" i="23" a="1"/>
  <c r="G391" i="23" a="1"/>
  <c r="C255" i="23" a="1"/>
  <c r="L317" i="23" a="1"/>
  <c r="N199" i="23" a="1"/>
  <c r="D378" i="23" a="1"/>
  <c r="I201" i="23" a="1"/>
  <c r="G348" i="23" a="1"/>
  <c r="K167" i="23" a="1"/>
  <c r="E234" i="23" a="1"/>
  <c r="E391" i="23" a="1"/>
  <c r="J270" i="23" a="1"/>
  <c r="L201" i="23" a="1"/>
  <c r="G352" i="23" a="1"/>
  <c r="J124" i="23" a="1"/>
  <c r="M191" i="23" a="1"/>
  <c r="F393" i="23" a="1"/>
  <c r="L334" i="23" a="1"/>
  <c r="K231" i="23" a="1"/>
  <c r="D270" i="23" a="1"/>
  <c r="L231" i="23" a="1"/>
  <c r="N143" i="23" a="1"/>
  <c r="N104" i="23" a="1"/>
  <c r="E393" i="23" a="1"/>
  <c r="D329" i="23" a="1"/>
  <c r="F362" i="23" a="1"/>
  <c r="M189" i="23" a="1"/>
  <c r="G164" i="23" a="1"/>
  <c r="B43" i="23" a="1"/>
  <c r="G138" i="23" a="1"/>
  <c r="F111" i="23" a="1"/>
  <c r="K383" i="23" a="1"/>
  <c r="D152" i="23" a="1"/>
  <c r="J115" i="23" a="1"/>
  <c r="K375" i="23" a="1"/>
  <c r="J361" i="23" a="1"/>
  <c r="I256" i="23" a="1"/>
  <c r="H274" i="23" a="1"/>
  <c r="H288" i="23" a="1"/>
  <c r="K257" i="23" a="1"/>
  <c r="G189" i="23" a="1"/>
  <c r="J243" i="23" a="1"/>
  <c r="G178" i="23" a="1"/>
  <c r="B98" i="23" a="1"/>
  <c r="I102" i="23" a="1"/>
  <c r="I359" i="23" a="1"/>
  <c r="J222" i="23" a="1"/>
  <c r="B13" i="23" a="1"/>
  <c r="D277" i="23" a="1"/>
  <c r="L178" i="23" a="1"/>
  <c r="E144" i="23" a="1"/>
  <c r="K157" i="23" a="1"/>
  <c r="F193" i="23" a="1"/>
  <c r="I174" i="23" a="1"/>
  <c r="H196" i="23" a="1"/>
  <c r="I331" i="23" a="1"/>
  <c r="K235" i="23" a="1"/>
  <c r="H287" i="23" a="1"/>
  <c r="J388" i="23" a="1"/>
  <c r="I357" i="23" a="1"/>
  <c r="F173" i="23" a="1"/>
  <c r="I261" i="23" a="1"/>
  <c r="I212" i="23" a="1"/>
  <c r="I294" i="23" a="1"/>
  <c r="K221" i="23" a="1"/>
  <c r="B26" i="23" a="1"/>
  <c r="L126" i="23" a="1"/>
  <c r="L186" i="23" a="1"/>
  <c r="I159" i="23" a="1"/>
  <c r="H362" i="23" a="1"/>
  <c r="H161" i="23" a="1"/>
  <c r="H159" i="23" a="1"/>
  <c r="K175" i="23" a="1"/>
  <c r="H229" i="23" a="1"/>
  <c r="I295" i="23" a="1"/>
  <c r="J317" i="23" a="1"/>
  <c r="J389" i="23" a="1"/>
  <c r="I253" i="23" a="1"/>
  <c r="J287" i="23" a="1"/>
  <c r="L136" i="23" a="1"/>
  <c r="C267" i="23" a="1"/>
  <c r="B22" i="23" a="1"/>
  <c r="D157" i="23" a="1"/>
  <c r="G193" i="23" a="1"/>
  <c r="H101" i="23" a="1"/>
  <c r="H227" i="23" a="1"/>
  <c r="E197" i="23" a="1"/>
  <c r="J112" i="23" a="1"/>
  <c r="E350" i="23" a="1"/>
  <c r="N170" i="23" a="1"/>
  <c r="K317" i="23" a="1"/>
  <c r="N387" i="23" a="1"/>
  <c r="I333" i="23" a="1"/>
  <c r="N334" i="23" a="1"/>
  <c r="I231" i="23" a="1"/>
  <c r="C306" i="23" a="1"/>
  <c r="L352" i="23" a="1"/>
  <c r="M318" i="23" a="1"/>
  <c r="D398" i="23" a="1"/>
  <c r="F150" i="23" a="1"/>
  <c r="K382" i="23" a="1"/>
  <c r="H157" i="23" a="1"/>
  <c r="J281" i="23" a="1"/>
  <c r="J169" i="23" a="1"/>
  <c r="F367" i="23" a="1"/>
  <c r="C116" i="23" a="1"/>
  <c r="M214" i="23" a="1"/>
  <c r="L238" i="23" a="1"/>
  <c r="F228" i="23" a="1"/>
  <c r="H349" i="23" a="1"/>
  <c r="I179" i="23" a="1"/>
  <c r="J288" i="23" a="1"/>
  <c r="B69" i="23" a="1"/>
  <c r="G111" i="23" a="1"/>
  <c r="K141" i="23" a="1"/>
  <c r="J156" i="23" a="1"/>
  <c r="B73" i="23" a="1"/>
  <c r="H109" i="23" a="1"/>
  <c r="H368" i="23" a="1"/>
  <c r="F252" i="23" a="1"/>
  <c r="H317" i="23" a="1"/>
  <c r="J248" i="23" a="1"/>
  <c r="N238" i="23" a="1"/>
  <c r="F208" i="23" a="1"/>
  <c r="L193" i="23" a="1"/>
  <c r="E193" i="23" a="1"/>
  <c r="F190" i="23" a="1"/>
  <c r="B15" i="23" a="1"/>
  <c r="I375" i="23" a="1"/>
  <c r="G175" i="23" a="1"/>
  <c r="I371" i="23" a="1"/>
  <c r="I118" i="23" a="1"/>
  <c r="H354" i="23" a="1"/>
  <c r="L116" i="23" a="1"/>
  <c r="H138" i="23" a="1"/>
  <c r="H173" i="23" a="1"/>
  <c r="D330" i="23" a="1"/>
  <c r="H185" i="23" a="1"/>
  <c r="I192" i="23" a="1"/>
  <c r="F400" i="23" a="1"/>
  <c r="D146" i="23" a="1"/>
  <c r="I196" i="23" a="1"/>
  <c r="D391" i="23" a="1"/>
  <c r="N134" i="23" a="1"/>
  <c r="H327" i="23" a="1"/>
  <c r="H253" i="23" a="1"/>
  <c r="E159" i="23" a="1"/>
  <c r="H140" i="23" a="1"/>
  <c r="H345" i="23" a="1"/>
  <c r="H153" i="23" a="1"/>
  <c r="I108" i="23" a="1"/>
  <c r="I116" i="23" a="1"/>
  <c r="E130" i="23" a="1"/>
  <c r="F247" i="23" a="1"/>
  <c r="G205" i="23" a="1"/>
  <c r="F121" i="23" a="1"/>
  <c r="J356" i="23" a="1"/>
  <c r="B29" i="23" a="1"/>
  <c r="J354" i="23" a="1"/>
  <c r="H178" i="23" a="1"/>
  <c r="E306" i="23" a="1"/>
  <c r="M201" i="23" a="1"/>
  <c r="F297" i="23" a="1"/>
  <c r="N114" i="23" a="1"/>
  <c r="C275" i="23" a="1"/>
  <c r="N351" i="23" a="1"/>
  <c r="E213" i="23" a="1"/>
  <c r="F275" i="23" a="1"/>
  <c r="G177" i="23" a="1"/>
  <c r="E124" i="23" a="1"/>
  <c r="N191" i="23" a="1"/>
  <c r="H331" i="23" a="1"/>
  <c r="F195" i="23" a="1"/>
  <c r="E302" i="23" a="1"/>
  <c r="L143" i="23" a="1"/>
  <c r="F343" i="23" a="1"/>
  <c r="M106" i="23" a="1"/>
  <c r="C112" i="23" a="1"/>
  <c r="E276" i="23" a="1"/>
  <c r="L191" i="23" a="1"/>
  <c r="H191" i="23" a="1"/>
  <c r="N195" i="23" a="1"/>
  <c r="D302" i="23" a="1"/>
  <c r="E143" i="23" a="1"/>
  <c r="E333" i="23" a="1"/>
  <c r="M314" i="23" a="1"/>
  <c r="M148" i="23" a="1"/>
  <c r="K213" i="23" a="1"/>
  <c r="H124" i="23" a="1"/>
  <c r="K217" i="23" a="1"/>
  <c r="L147" i="23" a="1"/>
  <c r="N249" i="23" a="1"/>
  <c r="E297" i="23" a="1"/>
  <c r="H333" i="23" a="1"/>
  <c r="N219" i="23" a="1"/>
  <c r="K352" i="23" a="1"/>
  <c r="N201" i="23" a="1"/>
  <c r="E386" i="23" a="1"/>
  <c r="E255" i="23" a="1"/>
  <c r="H241" i="23" a="1"/>
  <c r="K328" i="23" a="1"/>
  <c r="M143" i="23" a="1"/>
  <c r="N333" i="23" a="1"/>
  <c r="D106" i="23" a="1"/>
  <c r="N343" i="23" a="1"/>
  <c r="E104" i="23" a="1"/>
  <c r="N312" i="23" a="1"/>
  <c r="L360" i="23" a="1"/>
  <c r="N270" i="23" a="1"/>
  <c r="C294" i="23" a="1"/>
  <c r="K391" i="23" a="1"/>
  <c r="H386" i="23" a="1"/>
  <c r="K381" i="23" a="1"/>
  <c r="E168" i="23" a="1"/>
  <c r="M275" i="23" a="1"/>
  <c r="J168" i="23" a="1"/>
  <c r="F314" i="23" a="1"/>
  <c r="E260" i="23" a="1"/>
  <c r="K308" i="23" a="1"/>
  <c r="K399" i="23" a="1"/>
  <c r="N119" i="23" a="1"/>
  <c r="M187" i="23" a="1"/>
  <c r="H233" i="23" a="1"/>
  <c r="J286" i="23" a="1"/>
  <c r="E205" i="23" a="1"/>
  <c r="L223" i="23" a="1"/>
  <c r="D313" i="23" a="1"/>
  <c r="I299" i="23" a="1"/>
  <c r="J155" i="23" a="1"/>
  <c r="D140" i="23" a="1"/>
  <c r="J232" i="23" a="1"/>
  <c r="C243" i="23" a="1"/>
  <c r="H130" i="23" a="1"/>
  <c r="K338" i="23" a="1"/>
  <c r="N190" i="23" a="1"/>
  <c r="D158" i="23" a="1"/>
  <c r="C180" i="23" a="1"/>
  <c r="H360" i="23" a="1"/>
  <c r="B44" i="23" a="1"/>
  <c r="H361" i="23" a="1"/>
  <c r="N240" i="23" a="1"/>
  <c r="H240" i="23" a="1"/>
  <c r="J273" i="23" a="1"/>
  <c r="I195" i="23" a="1"/>
  <c r="E189" i="23" a="1"/>
  <c r="M200" i="23" a="1"/>
  <c r="I187" i="23" a="1"/>
  <c r="I131" i="23" a="1"/>
  <c r="M129" i="23" a="1"/>
  <c r="D214" i="23" a="1"/>
  <c r="J396" i="23" a="1"/>
  <c r="H319" i="23" a="1"/>
  <c r="H171" i="23" a="1"/>
  <c r="I236" i="23" a="1"/>
  <c r="I324" i="23" a="1"/>
  <c r="D180" i="23" a="1"/>
  <c r="B91" i="23" a="1"/>
  <c r="E238" i="23" a="1"/>
  <c r="K136" i="23" a="1"/>
  <c r="J321" i="23" a="1"/>
  <c r="G203" i="23" a="1"/>
  <c r="E223" i="23" a="1"/>
  <c r="B50" i="23" a="1"/>
  <c r="L197" i="23" a="1"/>
  <c r="G266" i="23" a="1"/>
  <c r="H175" i="23" a="1"/>
  <c r="B86" i="23" a="1"/>
  <c r="I336" i="23" a="1"/>
  <c r="I200" i="23" a="1"/>
  <c r="H245" i="23" a="1"/>
  <c r="H146" i="23" a="1"/>
  <c r="I393" i="23" a="1"/>
  <c r="I313" i="23" a="1"/>
  <c r="D300" i="23" a="1"/>
  <c r="N208" i="23" a="1"/>
  <c r="I230" i="23" a="1"/>
  <c r="H394" i="23" a="1"/>
  <c r="D181" i="23" a="1"/>
  <c r="J289" i="23" a="1"/>
  <c r="N247" i="23" a="1"/>
  <c r="L170" i="23" a="1"/>
  <c r="K386" i="23" a="1"/>
  <c r="K255" i="23" a="1"/>
  <c r="J241" i="23" a="1"/>
  <c r="N221" i="23" a="1"/>
  <c r="C281" i="23" a="1"/>
  <c r="J381" i="23" a="1"/>
  <c r="I112" i="23" a="1"/>
  <c r="H306" i="23" a="1"/>
  <c r="M294" i="23" a="1"/>
  <c r="E106" i="23" a="1"/>
  <c r="J297" i="23" a="1"/>
  <c r="G104" i="23" a="1"/>
  <c r="E312" i="23" a="1"/>
  <c r="G351" i="23" a="1"/>
  <c r="C254" i="23" a="1"/>
  <c r="E299" i="23" a="1"/>
  <c r="N244" i="23" a="1"/>
  <c r="F350" i="23" a="1"/>
  <c r="L270" i="23" a="1"/>
  <c r="C297" i="23" a="1"/>
  <c r="F104" i="23" a="1"/>
  <c r="K312" i="23" a="1"/>
  <c r="M351" i="23" a="1"/>
  <c r="F213" i="23" a="1"/>
  <c r="J213" i="23" a="1"/>
  <c r="F304" i="23" a="1"/>
  <c r="J188" i="23" a="1"/>
  <c r="I177" i="23" a="1"/>
  <c r="I323" i="23" a="1"/>
  <c r="K331" i="23" a="1"/>
  <c r="D199" i="23" a="1"/>
  <c r="K284" i="23" a="1"/>
  <c r="C219" i="23" a="1"/>
  <c r="C224" i="23" a="1"/>
  <c r="K302" i="23" a="1"/>
  <c r="D188" i="23" a="1"/>
  <c r="N378" i="23" a="1"/>
  <c r="K314" i="23" a="1"/>
  <c r="N348" i="23" a="1"/>
  <c r="F131" i="23" a="1"/>
  <c r="H112" i="23" a="1"/>
  <c r="D213" i="23" a="1"/>
  <c r="I213" i="23" a="1"/>
  <c r="F217" i="23" a="1"/>
  <c r="G147" i="23" a="1"/>
  <c r="C249" i="23" a="1"/>
  <c r="F334" i="23" a="1"/>
  <c r="G314" i="23" a="1"/>
  <c r="F124" i="23" a="1"/>
  <c r="D328" i="23" a="1"/>
  <c r="I306" i="23" a="1"/>
  <c r="D234" i="23" a="1"/>
  <c r="F341" i="23" a="1"/>
  <c r="F347" i="23" a="1"/>
  <c r="D360" i="23" a="1"/>
  <c r="E284" i="23" a="1"/>
  <c r="N341" i="23" a="1"/>
  <c r="I122" i="23" a="1"/>
  <c r="N302" i="23" a="1"/>
  <c r="L341" i="23" a="1"/>
  <c r="G244" i="23" a="1"/>
  <c r="N254" i="23" a="1"/>
  <c r="C201" i="23" a="1"/>
  <c r="N385" i="23" a="1"/>
  <c r="N379" i="23" a="1"/>
  <c r="F127" i="23" a="1"/>
  <c r="J379" i="23" a="1"/>
  <c r="K140" i="23" a="1"/>
  <c r="H373" i="23" a="1"/>
  <c r="E107" i="23" a="1"/>
  <c r="F155" i="23" a="1"/>
  <c r="J383" i="23" a="1"/>
  <c r="F235" i="23" a="1"/>
  <c r="M149" i="23" a="1"/>
  <c r="J153" i="23" a="1"/>
  <c r="C160" i="23" a="1"/>
  <c r="D184" i="23" a="1"/>
  <c r="J349" i="23" a="1"/>
  <c r="E211" i="23" a="1"/>
  <c r="N279" i="23" a="1"/>
  <c r="G264" i="23" a="1"/>
  <c r="J196" i="23" a="1"/>
  <c r="H223" i="23" a="1"/>
  <c r="H375" i="23" a="1"/>
  <c r="I243" i="23" a="1"/>
  <c r="H351" i="23" a="1"/>
  <c r="N151" i="23" a="1"/>
  <c r="H158" i="23" a="1"/>
  <c r="G163" i="23" a="1"/>
  <c r="H236" i="23" a="1"/>
  <c r="N223" i="23" a="1"/>
  <c r="H250" i="23" a="1"/>
  <c r="I342" i="23" a="1"/>
  <c r="I314" i="23" a="1"/>
  <c r="B17" i="23" a="1"/>
  <c r="K343" i="23" a="1"/>
  <c r="N133" i="23" a="1"/>
  <c r="I351" i="23" a="1"/>
  <c r="L211" i="23" a="1"/>
  <c r="H263" i="23" a="1"/>
  <c r="H226" i="23" a="1"/>
  <c r="I290" i="23" a="1"/>
  <c r="H132" i="23" a="1"/>
  <c r="K109" i="23" a="1"/>
  <c r="L123" i="23" a="1"/>
  <c r="B36" i="23" a="1"/>
  <c r="M337" i="23" a="1"/>
  <c r="J194" i="23" a="1"/>
  <c r="M322" i="23" a="1"/>
  <c r="I157" i="23" a="1"/>
  <c r="J362" i="23" a="1"/>
  <c r="I271" i="23" a="1"/>
  <c r="H339" i="23" a="1"/>
  <c r="N325" i="23" a="1"/>
  <c r="I120" i="23" a="1"/>
  <c r="I175" i="23" a="1"/>
  <c r="I176" i="23" a="1"/>
  <c r="H397" i="23" a="1"/>
  <c r="H384" i="23" a="1"/>
  <c r="C171" i="23" a="1"/>
  <c r="F185" i="23" a="1"/>
  <c r="J342" i="23" a="1"/>
  <c r="H249" i="23" a="1"/>
  <c r="J102" i="23" a="1"/>
  <c r="I156" i="23" a="1"/>
  <c r="C190" i="23" a="1"/>
  <c r="H154" i="23" a="1"/>
  <c r="H378" i="23" a="1"/>
  <c r="L348" i="23" a="1"/>
  <c r="D167" i="23" a="1"/>
  <c r="L234" i="23" a="1"/>
  <c r="L391" i="23" a="1"/>
  <c r="F270" i="23" a="1"/>
  <c r="D323" i="23" a="1"/>
  <c r="K262" i="23" a="1"/>
  <c r="H188" i="23" a="1"/>
  <c r="N217" i="23" a="1"/>
  <c r="M147" i="23" a="1"/>
  <c r="F249" i="23" a="1"/>
  <c r="E334" i="23" a="1"/>
  <c r="D112" i="23" a="1"/>
  <c r="J191" i="23" a="1"/>
  <c r="G144" i="23" a="1"/>
  <c r="F201" i="23" a="1"/>
  <c r="J254" i="23" a="1"/>
  <c r="M224" i="23" a="1"/>
  <c r="K168" i="23" a="1"/>
  <c r="C263" i="23" a="1"/>
  <c r="D281" i="23" a="1"/>
  <c r="E112" i="23" a="1"/>
  <c r="L144" i="23" a="1"/>
  <c r="C144" i="23" a="1"/>
  <c r="N350" i="23" a="1"/>
  <c r="M167" i="23" a="1"/>
  <c r="J323" i="23" a="1"/>
  <c r="L276" i="23" a="1"/>
  <c r="I217" i="23" a="1"/>
  <c r="N237" i="23" a="1"/>
  <c r="E328" i="23" a="1"/>
  <c r="N112" i="23" a="1"/>
  <c r="F244" i="23" a="1"/>
  <c r="K360" i="23" a="1"/>
  <c r="D254" i="23" a="1"/>
  <c r="L213" i="23" a="1"/>
  <c r="L304" i="23" a="1"/>
  <c r="M347" i="23" a="1"/>
  <c r="C262" i="23" a="1"/>
  <c r="H143" i="23" a="1"/>
  <c r="I348" i="23" a="1"/>
  <c r="J216" i="23" a="1"/>
  <c r="E331" i="23" a="1"/>
  <c r="L199" i="23" a="1"/>
  <c r="D284" i="23" a="1"/>
  <c r="G393" i="23" a="1"/>
  <c r="N347" i="23" a="1"/>
  <c r="J224" i="23" a="1"/>
  <c r="G343" i="23" a="1"/>
  <c r="G201" i="23" a="1"/>
  <c r="E270" i="23" a="1"/>
  <c r="K143" i="23" a="1"/>
  <c r="N148" i="23" a="1"/>
  <c r="F167" i="23" a="1"/>
  <c r="L244" i="23" a="1"/>
  <c r="N393" i="23" a="1"/>
  <c r="M297" i="23" a="1"/>
  <c r="K351" i="23" a="1"/>
  <c r="D222" i="23" a="1"/>
  <c r="F224" i="23" a="1"/>
  <c r="L381" i="23" a="1"/>
  <c r="L393" i="23" a="1"/>
  <c r="J276" i="23" a="1"/>
  <c r="D143" i="23" a="1"/>
  <c r="I279" i="23" a="1"/>
  <c r="G387" i="23" a="1"/>
  <c r="K188" i="23" a="1"/>
  <c r="C348" i="23" a="1"/>
  <c r="K148" i="23" a="1"/>
  <c r="E188" i="23" a="1"/>
  <c r="K306" i="23" a="1"/>
  <c r="C341" i="23" a="1"/>
  <c r="J231" i="23" a="1"/>
  <c r="D304" i="23" a="1"/>
  <c r="K300" i="23" a="1"/>
  <c r="L260" i="23" a="1"/>
  <c r="M163" i="23" a="1"/>
  <c r="K320" i="23" a="1"/>
  <c r="D340" i="23" a="1"/>
  <c r="G230" i="23" a="1"/>
  <c r="K358" i="23" a="1"/>
  <c r="L354" i="23" a="1"/>
  <c r="I245" i="23" a="1"/>
  <c r="D118" i="23" a="1"/>
  <c r="I237" i="23" a="1"/>
  <c r="J371" i="23" a="1"/>
  <c r="M103" i="23" a="1"/>
  <c r="J274" i="23" a="1"/>
  <c r="H342" i="23" a="1"/>
  <c r="I286" i="23" a="1"/>
  <c r="I155" i="23" a="1"/>
  <c r="G198" i="23" a="1"/>
  <c r="H290" i="23" a="1"/>
  <c r="H389" i="23" a="1"/>
  <c r="H295" i="23" a="1"/>
  <c r="J192" i="23" a="1"/>
  <c r="E190" i="23" a="1"/>
  <c r="D166" i="23" a="1"/>
  <c r="J172" i="23" a="1"/>
  <c r="J237" i="23" a="1"/>
  <c r="B21" i="23" a="1"/>
  <c r="I259" i="23" a="1"/>
  <c r="I325" i="23" a="1"/>
  <c r="I339" i="23" a="1"/>
  <c r="H136" i="23" a="1"/>
  <c r="F183" i="23" a="1"/>
  <c r="F226" i="23" a="1"/>
  <c r="J189" i="23" a="1"/>
  <c r="B51" i="23" a="1"/>
  <c r="N198" i="23" a="1"/>
  <c r="H116" i="23" a="1"/>
  <c r="H126" i="23" a="1"/>
  <c r="I252" i="23" a="1"/>
  <c r="I396" i="23" a="1"/>
  <c r="E119" i="23" a="1"/>
  <c r="G183" i="23" a="1"/>
  <c r="H150" i="23" a="1"/>
  <c r="D238" i="23" a="1"/>
  <c r="F134" i="23" a="1"/>
  <c r="M223" i="23" a="1"/>
  <c r="B95" i="23" a="1"/>
  <c r="C387" i="23" a="1"/>
  <c r="I158" i="23" a="1"/>
  <c r="H214" i="23" a="1"/>
  <c r="D102" i="23" a="1"/>
  <c r="I264" i="23" a="1"/>
  <c r="I312" i="23" a="1"/>
  <c r="B75" i="23" a="1"/>
  <c r="I105" i="23" a="1"/>
  <c r="I258" i="23" a="1"/>
  <c r="G169" i="23" a="1"/>
  <c r="M131" i="23" a="1"/>
  <c r="G247" i="23" a="1"/>
  <c r="I293" i="23" a="1"/>
  <c r="C107" i="23" a="1"/>
  <c r="I338" i="23" a="1"/>
  <c r="L189" i="23" a="1"/>
  <c r="I350" i="23" a="1"/>
  <c r="G231" i="23" a="1"/>
  <c r="J347" i="23" a="1"/>
  <c r="E262" i="23" a="1"/>
  <c r="N352" i="23" a="1"/>
  <c r="E177" i="23" a="1"/>
  <c r="N241" i="23" a="1"/>
  <c r="F222" i="23" a="1"/>
  <c r="F241" i="23" a="1"/>
  <c r="H168" i="23" a="1"/>
  <c r="C331" i="23" a="1"/>
  <c r="E185" i="23" a="1"/>
  <c r="F284" i="23" a="1"/>
  <c r="M393" i="23" a="1"/>
  <c r="D306" i="23" a="1"/>
  <c r="H177" i="23" a="1"/>
  <c r="G150" i="23" a="1"/>
  <c r="F333" i="23" a="1"/>
  <c r="G221" i="23" a="1"/>
  <c r="K144" i="23" a="1"/>
  <c r="G167" i="23" a="1"/>
  <c r="M284" i="23" a="1"/>
  <c r="D393" i="23" a="1"/>
  <c r="F306" i="23" a="1"/>
  <c r="I144" i="23" a="1"/>
  <c r="F276" i="23" a="1"/>
  <c r="D177" i="23" a="1"/>
  <c r="C302" i="23" a="1"/>
  <c r="N222" i="23" a="1"/>
  <c r="H350" i="23" a="1"/>
  <c r="N224" i="23" a="1"/>
  <c r="M299" i="23" a="1"/>
  <c r="N381" i="23" a="1"/>
  <c r="M386" i="23" a="1"/>
  <c r="G334" i="23" a="1"/>
  <c r="D168" i="23" a="1"/>
  <c r="D124" i="23" a="1"/>
  <c r="J148" i="23" a="1"/>
  <c r="M350" i="23" a="1"/>
  <c r="M170" i="23" a="1"/>
  <c r="E317" i="23" a="1"/>
  <c r="G306" i="23" a="1"/>
  <c r="H201" i="23" a="1"/>
  <c r="G276" i="23" a="1"/>
  <c r="H294" i="23" a="1"/>
  <c r="C237" i="23" a="1"/>
  <c r="G328" i="23" a="1"/>
  <c r="D216" i="23" a="1"/>
  <c r="F177" i="23" a="1"/>
  <c r="C188" i="23" a="1"/>
  <c r="F351" i="23" a="1"/>
  <c r="G317" i="23" a="1"/>
  <c r="M231" i="23" a="1"/>
  <c r="D299" i="23" a="1"/>
  <c r="L306" i="23" a="1"/>
  <c r="D262" i="23" a="1"/>
  <c r="D343" i="23" a="1"/>
  <c r="G254" i="23" a="1"/>
  <c r="D294" i="23" a="1"/>
  <c r="L148" i="23" a="1"/>
  <c r="G312" i="23" a="1"/>
  <c r="C241" i="23" a="1"/>
  <c r="H314" i="23" a="1"/>
  <c r="N299" i="23" a="1"/>
  <c r="C378" i="23" a="1"/>
  <c r="I216" i="23" a="1"/>
  <c r="F191" i="23" a="1"/>
  <c r="K254" i="23" a="1"/>
  <c r="D265" i="23" a="1"/>
  <c r="D224" i="23" a="1"/>
  <c r="C314" i="23" a="1"/>
  <c r="D217" i="23" a="1"/>
  <c r="F302" i="23" a="1"/>
  <c r="K131" i="23" a="1"/>
  <c r="L347" i="23" a="1"/>
  <c r="N234" i="23" a="1"/>
  <c r="J255" i="23" a="1"/>
  <c r="M281" i="23" a="1"/>
  <c r="F370" i="23" a="1"/>
  <c r="D246" i="23" a="1"/>
  <c r="M113" i="23" a="1"/>
  <c r="C359" i="23" a="1"/>
  <c r="C376" i="23" a="1"/>
  <c r="N395" i="23" a="1"/>
  <c r="J186" i="23" a="1"/>
  <c r="L173" i="23" a="1"/>
  <c r="H228" i="23" a="1"/>
  <c r="F113" i="23" a="1"/>
  <c r="H282" i="23" a="1"/>
  <c r="M105" i="23" a="1"/>
  <c r="M108" i="23" a="1"/>
  <c r="J272" i="23" a="1"/>
  <c r="H163" i="23" a="1"/>
  <c r="B23" i="23" a="1"/>
  <c r="I382" i="23" a="1"/>
  <c r="C127" i="23" a="1"/>
  <c r="I142" i="23" a="1"/>
  <c r="H232" i="23" a="1"/>
  <c r="B90" i="23" a="1"/>
  <c r="I356" i="23" a="1"/>
  <c r="B70" i="23" a="1"/>
  <c r="H181" i="23" a="1"/>
  <c r="H323" i="23" a="1"/>
  <c r="N158" i="23" a="1"/>
  <c r="G243" i="23" a="1"/>
  <c r="I238" i="23" a="1"/>
  <c r="I267" i="23" a="1"/>
  <c r="I385" i="23" a="1"/>
  <c r="I248" i="23" a="1"/>
  <c r="I292" i="23" a="1"/>
  <c r="F338" i="23" a="1"/>
  <c r="F165" i="23" a="1"/>
  <c r="F178" i="23" a="1"/>
  <c r="C256" i="23" a="1"/>
  <c r="B97" i="23" a="1"/>
  <c r="H292" i="23" a="1"/>
  <c r="D208" i="23" a="1"/>
  <c r="I234" i="23" a="1"/>
  <c r="C164" i="23" a="1"/>
  <c r="H127" i="23" a="1"/>
  <c r="B99" i="23" a="1"/>
  <c r="L161" i="23" a="1"/>
  <c r="K324" i="23" a="1"/>
  <c r="K183" i="23" a="1"/>
  <c r="H273" i="23" a="1"/>
  <c r="J165" i="23" a="1"/>
  <c r="I132" i="23" a="1"/>
  <c r="I383" i="23" a="1"/>
  <c r="F256" i="23" a="1"/>
  <c r="H346" i="23" a="1"/>
  <c r="J236" i="23" a="1"/>
  <c r="H156" i="23" a="1"/>
  <c r="L383" i="23" a="1"/>
  <c r="H285" i="23" a="1"/>
  <c r="K176" i="23" a="1"/>
  <c r="N256" i="23" a="1"/>
  <c r="B48" i="23" a="1"/>
  <c r="B28" i="23" a="1"/>
  <c r="I341" i="23" a="1"/>
  <c r="K114" i="23" a="1"/>
  <c r="I184" i="23" a="1"/>
  <c r="G302" i="23" a="1"/>
  <c r="J350" i="23" a="1"/>
  <c r="C170" i="23" a="1"/>
  <c r="N317" i="23" a="1"/>
  <c r="G143" i="23" a="1"/>
  <c r="D333" i="23" a="1"/>
  <c r="E314" i="23" a="1"/>
  <c r="M343" i="23" a="1"/>
  <c r="L241" i="23" a="1"/>
  <c r="N276" i="23" a="1"/>
  <c r="H276" i="23" a="1"/>
  <c r="J219" i="23" a="1"/>
  <c r="C352" i="23" a="1"/>
  <c r="K201" i="23" a="1"/>
  <c r="G386" i="23" a="1"/>
  <c r="L255" i="23" a="1"/>
  <c r="M381" i="23" a="1"/>
  <c r="M188" i="23" a="1"/>
  <c r="K234" i="23" a="1"/>
  <c r="M199" i="23" a="1"/>
  <c r="M219" i="23" a="1"/>
  <c r="M352" i="23" a="1"/>
  <c r="E201" i="23" a="1"/>
  <c r="D386" i="23" a="1"/>
  <c r="F255" i="23" a="1"/>
  <c r="H255" i="23" a="1"/>
  <c r="C221" i="23" a="1"/>
  <c r="N360" i="23" a="1"/>
  <c r="D150" i="23" a="1"/>
  <c r="C360" i="23" a="1"/>
  <c r="L350" i="23" a="1"/>
  <c r="F114" i="23" a="1"/>
  <c r="C191" i="23" a="1"/>
  <c r="F147" i="23" a="1"/>
  <c r="I147" i="23" a="1"/>
  <c r="F348" i="23" a="1"/>
  <c r="D249" i="23" a="1"/>
  <c r="N216" i="23" a="1"/>
  <c r="M292" i="23" a="1"/>
  <c r="K110" i="23" a="1"/>
  <c r="M146" i="23" a="1"/>
  <c r="N203" i="23" a="1"/>
  <c r="D128" i="23" a="1"/>
  <c r="N318" i="23" a="1"/>
  <c r="I240" i="23" a="1"/>
  <c r="D223" i="23" a="1"/>
  <c r="J305" i="23" a="1"/>
  <c r="F163" i="23" a="1"/>
  <c r="J211" i="23" a="1"/>
  <c r="K307" i="23" a="1"/>
  <c r="J398" i="23" a="1"/>
  <c r="J163" i="23" a="1"/>
  <c r="L400" i="23" a="1"/>
  <c r="J200" i="23" a="1"/>
  <c r="G188" i="23" a="1"/>
  <c r="M257" i="23" a="1"/>
  <c r="I329" i="23" a="1"/>
  <c r="N106" i="23" a="1"/>
  <c r="H169" i="23" a="1"/>
  <c r="I141" i="23" a="1"/>
  <c r="J390" i="23" a="1"/>
  <c r="H104" i="23" a="1"/>
  <c r="H366" i="23" a="1"/>
  <c r="J128" i="23" a="1"/>
  <c r="I352" i="23" a="1"/>
  <c r="H383" i="23" a="1"/>
  <c r="I268" i="23" a="1"/>
  <c r="I281" i="23" a="1"/>
  <c r="B19" i="23" a="1"/>
  <c r="H209" i="23" a="1"/>
  <c r="C174" i="23" a="1"/>
  <c r="J393" i="23" a="1"/>
  <c r="D183" i="23" a="1"/>
  <c r="K166" i="23" a="1"/>
  <c r="D193" i="23" a="1"/>
  <c r="H359" i="23" a="1"/>
  <c r="F230" i="23" a="1"/>
  <c r="K178" i="23" a="1"/>
  <c r="E285" i="23" a="1"/>
  <c r="H212" i="23" a="1"/>
  <c r="H356" i="23" a="1"/>
  <c r="M392" i="23" a="1"/>
  <c r="M335" i="23" a="1"/>
  <c r="H252" i="23" a="1"/>
  <c r="H390" i="23" a="1"/>
  <c r="C247" i="23" a="1"/>
  <c r="L101" i="23" a="1"/>
  <c r="H399" i="23" a="1"/>
  <c r="E111" i="23" a="1"/>
  <c r="B64" i="23" a="1"/>
  <c r="H309" i="23" a="1"/>
  <c r="M251" i="23" a="1"/>
  <c r="F324" i="23" a="1"/>
  <c r="H291" i="23" a="1"/>
  <c r="E203" i="23" a="1"/>
  <c r="M166" i="23" a="1"/>
  <c r="H305" i="23" a="1"/>
  <c r="H341" i="23" a="1"/>
  <c r="G166" i="23" a="1"/>
  <c r="M104" i="23" a="1"/>
  <c r="C312" i="23" a="1"/>
  <c r="L351" i="23" a="1"/>
  <c r="G213" i="23" a="1"/>
  <c r="J386" i="23" a="1"/>
  <c r="G304" i="23" a="1"/>
  <c r="H144" i="23" a="1"/>
  <c r="F378" i="23" a="1"/>
  <c r="M378" i="23" a="1"/>
  <c r="L168" i="23" a="1"/>
  <c r="K233" i="23" a="1"/>
  <c r="C283" i="23" a="1"/>
  <c r="L227" i="23" a="1"/>
  <c r="D232" i="23" a="1"/>
  <c r="N336" i="23" a="1"/>
  <c r="D176" i="23" a="1"/>
  <c r="F133" i="23" a="1"/>
  <c r="E180" i="23" a="1"/>
  <c r="H107" i="23" a="1"/>
  <c r="L258" i="23" a="1"/>
  <c r="G383" i="23" a="1"/>
  <c r="G130" i="23" a="1"/>
  <c r="H193" i="23" a="1"/>
  <c r="H219" i="23" a="1"/>
  <c r="N194" i="23" a="1"/>
  <c r="L142" i="23" a="1"/>
  <c r="I277" i="23" a="1"/>
  <c r="D160" i="23" a="1"/>
  <c r="I149" i="23" a="1"/>
  <c r="J351" i="23" a="1"/>
  <c r="J337" i="23" a="1"/>
  <c r="L387" i="23" a="1"/>
  <c r="E222" i="23" a="1"/>
  <c r="H192" i="23" a="1"/>
  <c r="F242" i="23" a="1"/>
  <c r="I206" i="23" a="1"/>
  <c r="I150" i="23" a="1"/>
  <c r="J205" i="23" a="1"/>
  <c r="I344" i="23" a="1"/>
  <c r="F160" i="23" a="1"/>
  <c r="I134" i="23" a="1"/>
  <c r="H155" i="23" a="1"/>
  <c r="J173" i="23" a="1"/>
  <c r="B12" i="23" a="1"/>
  <c r="H125" i="23" a="1"/>
  <c r="B25" i="23" a="1"/>
  <c r="M114" i="23" a="1"/>
  <c r="I163" i="23" a="1"/>
  <c r="L169" i="23" a="1"/>
  <c r="H338" i="23" a="1"/>
  <c r="I275" i="23" a="1"/>
  <c r="G133" i="23" a="1"/>
  <c r="D156" i="23" a="1"/>
  <c r="F151" i="23" a="1"/>
  <c r="L247" i="23" a="1"/>
  <c r="I311" i="23" a="1"/>
  <c r="I260" i="23" a="1"/>
  <c r="I121" i="23" a="1"/>
  <c r="J161" i="23" a="1"/>
  <c r="B37" i="23" a="1"/>
  <c r="H172" i="23" a="1"/>
  <c r="M128" i="23" a="1"/>
  <c r="H343" i="23" a="1"/>
  <c r="N108" i="23" a="1"/>
  <c r="H128" i="23" a="1"/>
  <c r="M241" i="23" a="1"/>
  <c r="G165" i="23" a="1"/>
  <c r="L205" i="23" a="1"/>
  <c r="I153" i="23" a="1"/>
  <c r="I189" i="23" a="1"/>
  <c r="H337" i="23" a="1"/>
  <c r="I257" i="23" a="1"/>
  <c r="H210" i="23" a="1"/>
  <c r="B20" i="23" a="1"/>
  <c r="F352" i="23" a="1"/>
  <c r="D201" i="23" a="1"/>
  <c r="C386" i="23" a="1"/>
  <c r="M255" i="23" a="1"/>
  <c r="H254" i="23" a="1"/>
  <c r="L221" i="23" a="1"/>
  <c r="G299" i="23" a="1"/>
  <c r="D231" i="23" a="1"/>
  <c r="G284" i="23" a="1"/>
  <c r="M387" i="23" a="1"/>
  <c r="G294" i="23" a="1"/>
  <c r="K112" i="23" a="1"/>
  <c r="N297" i="23" a="1"/>
  <c r="D104" i="23" a="1"/>
  <c r="D312" i="23" a="1"/>
  <c r="K147" i="23" a="1"/>
  <c r="C167" i="23" a="1"/>
  <c r="I304" i="23" a="1"/>
  <c r="K393" i="23" a="1"/>
  <c r="K294" i="23" a="1"/>
  <c r="N168" i="23" a="1"/>
  <c r="G297" i="23" a="1"/>
  <c r="L114" i="23" a="1"/>
  <c r="G275" i="23" a="1"/>
  <c r="C351" i="23" a="1"/>
  <c r="J195" i="23" a="1"/>
  <c r="L104" i="23" a="1"/>
  <c r="K299" i="23" a="1"/>
  <c r="E381" i="23" a="1"/>
  <c r="J378" i="23" a="1"/>
  <c r="H347" i="23" a="1"/>
  <c r="H216" i="23" a="1"/>
  <c r="L124" i="23" a="1"/>
  <c r="K191" i="23" a="1"/>
  <c r="I343" i="23" a="1"/>
  <c r="K195" i="23" a="1"/>
  <c r="L302" i="23" a="1"/>
  <c r="J143" i="23" a="1"/>
  <c r="M333" i="23" a="1"/>
  <c r="L331" i="23" a="1"/>
  <c r="E191" i="23" a="1"/>
  <c r="L275" i="23" a="1"/>
  <c r="N328" i="23" a="1"/>
  <c r="E216" i="23" a="1"/>
  <c r="I168" i="23" a="1"/>
  <c r="M217" i="23" a="1"/>
  <c r="N144" i="23" a="1"/>
  <c r="K222" i="23" a="1"/>
  <c r="M177" i="23" a="1"/>
  <c r="F199" i="23" a="1"/>
  <c r="E224" i="23" a="1"/>
  <c r="K323" i="23" a="1"/>
  <c r="D347" i="23" a="1"/>
  <c r="E387" i="23" a="1"/>
  <c r="M213" i="23" a="1"/>
  <c r="C217" i="23" a="1"/>
  <c r="L112" i="23" a="1"/>
  <c r="E275" i="23" a="1"/>
  <c r="N391" i="23" a="1"/>
  <c r="N323" i="23" a="1"/>
  <c r="K219" i="23" a="1"/>
  <c r="J348" i="23" a="1"/>
  <c r="K333" i="23" a="1"/>
  <c r="I106" i="23" a="1"/>
  <c r="G148" i="23" a="1"/>
  <c r="C231" i="23" a="1"/>
  <c r="D352" i="23" a="1"/>
  <c r="D351" i="23" a="1"/>
  <c r="F323" i="23" a="1"/>
  <c r="L262" i="23" a="1"/>
  <c r="G241" i="23" a="1"/>
  <c r="L294" i="23" a="1"/>
  <c r="D297" i="23" a="1"/>
  <c r="D331" i="23" a="1"/>
  <c r="N306" i="23" a="1"/>
  <c r="D289" i="23" a="1"/>
  <c r="B92" i="23" a="1"/>
  <c r="E172" i="23" a="1"/>
  <c r="D221" i="23" a="1"/>
  <c r="I369" i="23" a="1"/>
  <c r="C154" i="23" a="1"/>
  <c r="K243" i="23" a="1"/>
  <c r="J129" i="23" a="1"/>
  <c r="K256" i="23" a="1"/>
  <c r="D123" i="23" a="1"/>
  <c r="B55" i="23" a="1"/>
  <c r="D276" i="23" a="1"/>
  <c r="M168" i="23" a="1"/>
  <c r="I378" i="23" a="1"/>
  <c r="G350" i="23" a="1"/>
  <c r="C328" i="23" a="1"/>
  <c r="I188" i="23" a="1"/>
  <c r="C333" i="23" a="1"/>
  <c r="G249" i="23" a="1"/>
  <c r="N124" i="23" a="1"/>
  <c r="K350" i="23" a="1"/>
  <c r="F148" i="23" a="1"/>
  <c r="J294" i="23" a="1"/>
  <c r="H364" i="23" a="1"/>
  <c r="J210" i="23" a="1"/>
  <c r="H370" i="23" a="1"/>
  <c r="G331" i="23" a="1"/>
  <c r="M254" i="23" a="1"/>
  <c r="F143" i="23" a="1"/>
  <c r="F387" i="23" a="1"/>
  <c r="E231" i="23" a="1"/>
  <c r="F328" i="23" a="1"/>
  <c r="M317" i="23" a="1"/>
  <c r="J106" i="23" a="1"/>
  <c r="I241" i="23" a="1"/>
  <c r="N281" i="23" a="1"/>
  <c r="N314" i="23" a="1"/>
  <c r="H259" i="23" a="1"/>
  <c r="I103" i="23" a="1"/>
  <c r="N130" i="23" a="1"/>
  <c r="F189" i="23" a="1"/>
  <c r="J306" i="23" a="1"/>
  <c r="K124" i="23" a="1"/>
  <c r="C213" i="23" a="1"/>
  <c r="F170" i="23" a="1"/>
  <c r="M216" i="23" a="1"/>
  <c r="D348" i="23" a="1"/>
  <c r="D241" i="23" a="1"/>
  <c r="K224" i="23" a="1"/>
  <c r="E221" i="23" a="1"/>
  <c r="H381" i="23" a="1"/>
  <c r="M244" i="23" a="1"/>
  <c r="N147" i="23" a="1"/>
  <c r="M306" i="23" a="1"/>
  <c r="E352" i="23" a="1"/>
  <c r="N278" i="23" a="1"/>
  <c r="D147" i="23" a="1"/>
  <c r="E341" i="23" a="1"/>
  <c r="E131" i="23" a="1"/>
  <c r="B93" i="23" a="1"/>
  <c r="J314" i="23" a="1"/>
  <c r="D400" i="23" a="1"/>
  <c r="J119" i="23" a="1"/>
  <c r="I194" i="23" a="1"/>
  <c r="K202" i="23" a="1"/>
  <c r="I334" i="23" a="1"/>
  <c r="K230" i="23" a="1"/>
  <c r="J174" i="23" a="1"/>
  <c r="M277" i="23" a="1"/>
  <c r="K347" i="23" a="1"/>
  <c r="M222" i="23" a="1"/>
  <c r="C304" i="23" a="1"/>
  <c r="L314" i="23" a="1"/>
  <c r="F331" i="23" a="1"/>
  <c r="E249" i="23" a="1"/>
  <c r="C347" i="23" a="1"/>
  <c r="B16" i="23" a="1"/>
  <c r="G378" i="23" a="1"/>
  <c r="H261" i="23" a="1"/>
  <c r="G323" i="23" a="1"/>
  <c r="E244" i="23" a="1"/>
  <c r="G282" i="23" a="1"/>
  <c r="J245" i="23" a="1"/>
  <c r="E156" i="23" a="1"/>
  <c r="E232" i="23" a="1"/>
  <c r="I219" i="23" a="1"/>
  <c r="E173" i="23" a="1"/>
  <c r="B14" i="23" a="1"/>
  <c r="I381" i="23" a="1"/>
  <c r="F231" i="23" a="1"/>
  <c r="M164" i="23" a="1"/>
  <c r="F294" i="23" a="1"/>
  <c r="C148" i="23" a="1"/>
  <c r="G268" i="23" a="1"/>
  <c r="I399" i="23" a="1"/>
  <c r="B85" i="23" a="1"/>
  <c r="I266" i="23" a="1"/>
  <c r="H234" i="23" a="1"/>
  <c r="J120" i="23" a="1"/>
  <c r="C131" i="23" a="1"/>
  <c r="H357" i="23" a="1"/>
  <c r="H231" i="23" a="1"/>
  <c r="H190" i="23" a="1"/>
  <c r="G263" i="23" a="1"/>
  <c r="C199" i="23" a="1"/>
  <c r="J333" i="23" a="1"/>
  <c r="K249" i="23" a="1"/>
  <c r="N262" i="23" a="1"/>
  <c r="E294" i="23" a="1"/>
  <c r="L323" i="23" a="1"/>
  <c r="K270" i="23" a="1"/>
  <c r="L204" i="23" a="1"/>
  <c r="J391" i="23" a="1"/>
  <c r="H332" i="23" a="1"/>
  <c r="N177" i="23" a="1"/>
  <c r="C202" i="23" a="1"/>
  <c r="D215" i="23" a="1"/>
  <c r="E142" i="23" a="1"/>
  <c r="H355" i="23" a="1"/>
  <c r="D133" i="23" a="1"/>
  <c r="H284" i="23" a="1"/>
  <c r="M198" i="23" a="1"/>
  <c r="H118" i="23" a="1"/>
  <c r="E147" i="23" a="1"/>
  <c r="H123" i="23" a="1"/>
  <c r="G234" i="23" a="1"/>
  <c r="N275" i="23" a="1"/>
  <c r="D148" i="23" a="1"/>
  <c r="G217" i="23" a="1"/>
  <c r="D317" i="23" a="1"/>
  <c r="I222" i="23" a="1"/>
  <c r="N167" i="23" a="1"/>
  <c r="N304" i="23" a="1"/>
  <c r="G341" i="23" a="1"/>
  <c r="E148" i="23" a="1"/>
  <c r="F112" i="23" a="1"/>
  <c r="M348" i="23" a="1"/>
  <c r="C317" i="23" a="1"/>
  <c r="I137" i="23" a="1"/>
  <c r="K106" i="23" a="1"/>
  <c r="I296" i="23" a="1"/>
  <c r="H340" i="23" a="1"/>
  <c r="J201" i="23" a="1"/>
  <c r="M397" i="23" a="1"/>
  <c r="M323" i="23" a="1"/>
  <c r="N292" i="23" a="1"/>
  <c r="N324" i="23" a="1"/>
  <c r="L118" i="23" a="1"/>
  <c r="I143" i="23" a="1"/>
  <c r="I235" i="23" a="1"/>
  <c r="C128" i="23" a="1"/>
  <c r="H268" i="23" a="1"/>
  <c r="I384" i="23" a="1"/>
  <c r="H307" i="23" a="1"/>
  <c r="H180" i="23" a="1"/>
  <c r="F281" i="23" a="1"/>
  <c r="E343" i="23" a="1"/>
  <c r="K304" i="23" a="1"/>
  <c r="E360" i="23" a="1"/>
  <c r="D341" i="23" a="1"/>
  <c r="L217" i="23" a="1"/>
  <c r="L219" i="23" a="1"/>
  <c r="D350" i="23" a="1"/>
  <c r="D387" i="23" a="1"/>
  <c r="L297" i="23" a="1"/>
  <c r="F144" i="23" a="1"/>
  <c r="C177" i="23" a="1"/>
  <c r="C234" i="23" a="1"/>
  <c r="D170" i="23" a="1"/>
  <c r="I270" i="23" a="1"/>
  <c r="G124" i="23" a="1"/>
  <c r="G333" i="23" a="1"/>
  <c r="C189" i="23" a="1"/>
  <c r="I249" i="23" a="1"/>
  <c r="K244" i="23" a="1"/>
  <c r="K241" i="23" a="1"/>
  <c r="H322" i="23" a="1"/>
  <c r="D275" i="23" a="1"/>
  <c r="C129" i="23" a="1"/>
  <c r="N196" i="23" a="1"/>
  <c r="E206" i="23" a="1"/>
  <c r="N157" i="23" a="1"/>
  <c r="B61" i="23" a="1"/>
  <c r="I394" i="23" a="1"/>
  <c r="C192" i="23" a="1"/>
  <c r="H395" i="23" a="1"/>
  <c r="I244" i="23" a="1"/>
  <c r="I151" i="23" a="1"/>
  <c r="C393" i="23" a="1"/>
  <c r="G360" i="23" a="1"/>
  <c r="C350" i="23" a="1"/>
  <c r="G112" i="23" a="1"/>
  <c r="C124" i="23" a="1"/>
  <c r="K348" i="23" a="1"/>
  <c r="L263" i="23" a="1"/>
  <c r="M341" i="23" a="1"/>
  <c r="D191" i="23" a="1"/>
  <c r="M302" i="23" a="1"/>
  <c r="L249" i="23" a="1"/>
  <c r="J304" i="23" a="1"/>
  <c r="G347" i="23" a="1"/>
  <c r="I124" i="23" a="1"/>
  <c r="L343" i="23" a="1"/>
  <c r="C222" i="23" a="1"/>
  <c r="F363" i="23" a="1"/>
  <c r="K170" i="23" a="1"/>
  <c r="G168" i="23" a="1"/>
  <c r="D119" i="23" a="1"/>
  <c r="D244" i="23" a="1"/>
  <c r="M328" i="23" a="1"/>
  <c r="K184" i="23" a="1"/>
  <c r="I113" i="23" a="1"/>
  <c r="J177" i="23" a="1"/>
  <c r="E253" i="23" a="1"/>
  <c r="I139" i="23" a="1"/>
  <c r="G363" i="23" a="1"/>
  <c r="H374" i="23" a="1"/>
  <c r="N311" i="23" a="1"/>
  <c r="N162" i="23" a="1"/>
  <c r="H246" i="23" a="1"/>
  <c r="H302" i="23" a="1"/>
  <c r="H329" i="23" a="1"/>
  <c r="H182" i="23" a="1"/>
  <c r="I146" i="23" a="1"/>
  <c r="M112" i="23" a="1"/>
  <c r="J150" i="23" a="1"/>
  <c r="E254" i="23" a="1"/>
  <c r="C381" i="23" a="1"/>
  <c r="F360" i="23" a="1"/>
  <c r="H164" i="23" a="1"/>
  <c r="K276" i="23" a="1"/>
  <c r="B47" i="23" a="1"/>
  <c r="G199" i="23" a="1"/>
  <c r="H321" i="23" a="1"/>
  <c r="D334" i="23" a="1"/>
  <c r="J104" i="23" a="1"/>
  <c r="L212" i="23" a="1"/>
  <c r="K208" i="23" a="1"/>
  <c r="I111" i="23" a="1"/>
  <c r="E146" i="23" a="1"/>
  <c r="E240" i="23" a="1"/>
  <c r="E116" i="23" a="1"/>
  <c r="I269" i="23" a="1"/>
  <c r="D197" i="23" a="1"/>
  <c r="E303" i="23" a="1"/>
  <c r="F257" i="23" a="1"/>
  <c r="L141" i="23" a="1"/>
  <c r="L203" i="23" a="1"/>
  <c r="F237" i="23" a="1"/>
  <c r="H170" i="23" a="1"/>
  <c r="N235" i="23" a="1"/>
  <c r="F142" i="23" a="1"/>
  <c r="N175" i="23" a="1"/>
  <c r="J311" i="23" a="1"/>
  <c r="K173" i="23" a="1"/>
  <c r="H189" i="23" a="1"/>
  <c r="J144" i="23" a="1"/>
  <c r="M360" i="23" a="1"/>
  <c r="M276" i="23" a="1"/>
  <c r="E304" i="23" a="1"/>
  <c r="N284" i="23" a="1"/>
  <c r="M185" i="23" a="1"/>
  <c r="C276" i="23" a="1"/>
  <c r="K150" i="23" a="1"/>
  <c r="M270" i="23" a="1"/>
  <c r="M262" i="23" a="1"/>
  <c r="G106" i="23" a="1"/>
  <c r="L312" i="23" a="1"/>
  <c r="K199" i="23" a="1"/>
  <c r="G156" i="23" a="1"/>
  <c r="H147" i="23" a="1"/>
  <c r="G170" i="23" a="1"/>
  <c r="E284" i="23" l="1"/>
  <c r="J168" i="23"/>
  <c r="C304" i="23"/>
  <c r="C150" i="23"/>
  <c r="F299" i="23"/>
  <c r="M213" i="23"/>
  <c r="N314" i="23"/>
  <c r="J294" i="23"/>
  <c r="L312" i="23"/>
  <c r="D143" i="23"/>
  <c r="D262" i="23"/>
  <c r="F167" i="23"/>
  <c r="D360" i="23"/>
  <c r="M275" i="23"/>
  <c r="G170" i="23"/>
  <c r="I106" i="23"/>
  <c r="K275" i="23"/>
  <c r="E387" i="23"/>
  <c r="K241" i="23"/>
  <c r="K276" i="23"/>
  <c r="D170" i="23"/>
  <c r="N341" i="23"/>
  <c r="L306" i="23"/>
  <c r="N148" i="23"/>
  <c r="F347" i="23"/>
  <c r="E168" i="23"/>
  <c r="J304" i="23"/>
  <c r="L150" i="23"/>
  <c r="I148" i="23"/>
  <c r="D347" i="23"/>
  <c r="C177" i="23"/>
  <c r="M348" i="23"/>
  <c r="F331" i="23"/>
  <c r="K254" i="23"/>
  <c r="D299" i="23"/>
  <c r="K143" i="23"/>
  <c r="F341" i="23"/>
  <c r="K381" i="23"/>
  <c r="E221" i="23"/>
  <c r="K333" i="23"/>
  <c r="D255" i="23"/>
  <c r="K323" i="23"/>
  <c r="N281" i="23"/>
  <c r="F148" i="23"/>
  <c r="G106" i="23"/>
  <c r="J276" i="23"/>
  <c r="M231" i="23"/>
  <c r="E270" i="23"/>
  <c r="D234" i="23"/>
  <c r="H386" i="23"/>
  <c r="E244" i="23"/>
  <c r="C343" i="23"/>
  <c r="H222" i="23"/>
  <c r="E224" i="23"/>
  <c r="M328" i="23"/>
  <c r="G333" i="23"/>
  <c r="C222" i="23"/>
  <c r="F191" i="23"/>
  <c r="G317" i="23"/>
  <c r="G201" i="23"/>
  <c r="I306" i="23"/>
  <c r="K391" i="23"/>
  <c r="L249" i="23"/>
  <c r="C216" i="23"/>
  <c r="F386" i="23"/>
  <c r="F199" i="23"/>
  <c r="F144" i="23"/>
  <c r="F112" i="23"/>
  <c r="N147" i="23"/>
  <c r="C191" i="23"/>
  <c r="F351" i="23"/>
  <c r="G343" i="23"/>
  <c r="D328" i="23"/>
  <c r="C294" i="23"/>
  <c r="M222" i="23"/>
  <c r="J348" i="23"/>
  <c r="F317" i="23"/>
  <c r="M177" i="23"/>
  <c r="I241" i="23"/>
  <c r="K350" i="23"/>
  <c r="M262" i="23"/>
  <c r="L393" i="23"/>
  <c r="C188" i="23"/>
  <c r="J224" i="23"/>
  <c r="F124" i="23"/>
  <c r="N270" i="23"/>
  <c r="J104" i="23"/>
  <c r="N294" i="23"/>
  <c r="C299" i="23"/>
  <c r="K222" i="23"/>
  <c r="E341" i="23"/>
  <c r="K106" i="23"/>
  <c r="C317" i="23"/>
  <c r="I216" i="23"/>
  <c r="F177" i="23"/>
  <c r="N347" i="23"/>
  <c r="G314" i="23"/>
  <c r="L360" i="23"/>
  <c r="M302" i="23"/>
  <c r="K219" i="23"/>
  <c r="L167" i="23"/>
  <c r="N144" i="23"/>
  <c r="L297" i="23"/>
  <c r="E148" i="23"/>
  <c r="L323" i="23"/>
  <c r="C378" i="23"/>
  <c r="D216" i="23"/>
  <c r="G393" i="23"/>
  <c r="F334" i="23"/>
  <c r="N312" i="23"/>
  <c r="K224" i="23"/>
  <c r="I191" i="23"/>
  <c r="N331" i="23"/>
  <c r="M217" i="23"/>
  <c r="J106" i="23"/>
  <c r="N124" i="23"/>
  <c r="M270" i="23"/>
  <c r="L381" i="23"/>
  <c r="G328" i="23"/>
  <c r="D284" i="23"/>
  <c r="C249" i="23"/>
  <c r="E104" i="23"/>
  <c r="J314" i="23"/>
  <c r="K231" i="23"/>
  <c r="H213" i="23"/>
  <c r="I168" i="23"/>
  <c r="F294" i="23"/>
  <c r="G168" i="23"/>
  <c r="F360" i="23"/>
  <c r="N299" i="23"/>
  <c r="C237" i="23"/>
  <c r="L199" i="23"/>
  <c r="G147" i="23"/>
  <c r="N343" i="23"/>
  <c r="D191" i="23"/>
  <c r="N323" i="23"/>
  <c r="N255" i="23"/>
  <c r="E216" i="23"/>
  <c r="D387" i="23"/>
  <c r="G341" i="23"/>
  <c r="M244" i="23"/>
  <c r="F224" i="23"/>
  <c r="H294" i="23"/>
  <c r="E331" i="23"/>
  <c r="F217" i="23"/>
  <c r="D106" i="23"/>
  <c r="D241" i="23"/>
  <c r="G270" i="23"/>
  <c r="F381" i="23"/>
  <c r="N328" i="23"/>
  <c r="M317" i="23"/>
  <c r="G249" i="23"/>
  <c r="K150" i="23"/>
  <c r="H314" i="23"/>
  <c r="G276" i="23"/>
  <c r="J216" i="23"/>
  <c r="I213" i="23"/>
  <c r="N333" i="23"/>
  <c r="N177" i="23"/>
  <c r="N391" i="23"/>
  <c r="L299" i="23"/>
  <c r="L275" i="23"/>
  <c r="K199" i="23"/>
  <c r="C347" i="23"/>
  <c r="L343" i="23"/>
  <c r="D222" i="23"/>
  <c r="H201" i="23"/>
  <c r="I348" i="23"/>
  <c r="D213" i="23"/>
  <c r="M143" i="23"/>
  <c r="M341" i="23"/>
  <c r="M234" i="23"/>
  <c r="M221" i="23"/>
  <c r="E191" i="23"/>
  <c r="D350" i="23"/>
  <c r="N304" i="23"/>
  <c r="L314" i="23"/>
  <c r="C241" i="23"/>
  <c r="G306" i="23"/>
  <c r="H143" i="23"/>
  <c r="H112" i="23"/>
  <c r="K328" i="23"/>
  <c r="I381" i="23"/>
  <c r="E275" i="23"/>
  <c r="G216" i="23"/>
  <c r="L331" i="23"/>
  <c r="F328" i="23"/>
  <c r="C333" i="23"/>
  <c r="D304" i="23"/>
  <c r="K351" i="23"/>
  <c r="E317" i="23"/>
  <c r="C262" i="23"/>
  <c r="F131" i="23"/>
  <c r="H241" i="23"/>
  <c r="C276" i="23"/>
  <c r="M144" i="23"/>
  <c r="L188" i="23"/>
  <c r="M333" i="23"/>
  <c r="J177" i="23"/>
  <c r="J391" i="23"/>
  <c r="M281" i="23"/>
  <c r="G312" i="23"/>
  <c r="M170" i="23"/>
  <c r="M347" i="23"/>
  <c r="N348" i="23"/>
  <c r="E255" i="23"/>
  <c r="H217" i="23"/>
  <c r="L222" i="23"/>
  <c r="N213" i="23"/>
  <c r="J143" i="23"/>
  <c r="E352" i="23"/>
  <c r="C234" i="23"/>
  <c r="L263" i="23"/>
  <c r="F114" i="23"/>
  <c r="M350" i="23"/>
  <c r="L304" i="23"/>
  <c r="K314" i="23"/>
  <c r="E386" i="23"/>
  <c r="N306" i="23"/>
  <c r="L112" i="23"/>
  <c r="E351" i="23"/>
  <c r="L302" i="23"/>
  <c r="L219" i="23"/>
  <c r="N167" i="23"/>
  <c r="C201" i="23"/>
  <c r="M297" i="23"/>
  <c r="J148" i="23"/>
  <c r="L213" i="23"/>
  <c r="N378" i="23"/>
  <c r="N201" i="23"/>
  <c r="E393" i="23"/>
  <c r="L334" i="23"/>
  <c r="F312" i="23"/>
  <c r="K195" i="23"/>
  <c r="H381" i="23"/>
  <c r="D348" i="23"/>
  <c r="J255" i="23"/>
  <c r="L148" i="23"/>
  <c r="D124" i="23"/>
  <c r="D254" i="23"/>
  <c r="D188" i="23"/>
  <c r="K352" i="23"/>
  <c r="C284" i="23"/>
  <c r="M249" i="23"/>
  <c r="C104" i="23"/>
  <c r="I343" i="23"/>
  <c r="E231" i="23"/>
  <c r="I188" i="23"/>
  <c r="J231" i="23"/>
  <c r="D294" i="23"/>
  <c r="D168" i="23"/>
  <c r="K360" i="23"/>
  <c r="K302" i="23"/>
  <c r="N219" i="23"/>
  <c r="M185" i="23"/>
  <c r="C147" i="23"/>
  <c r="K297" i="23"/>
  <c r="K191" i="23"/>
  <c r="M323" i="23"/>
  <c r="G378" i="23"/>
  <c r="N216" i="23"/>
  <c r="N393" i="23"/>
  <c r="G334" i="23"/>
  <c r="F244" i="23"/>
  <c r="C224" i="23"/>
  <c r="H333" i="23"/>
  <c r="D331" i="23"/>
  <c r="C217" i="23"/>
  <c r="F106" i="23"/>
  <c r="L124" i="23"/>
  <c r="K270" i="23"/>
  <c r="C381" i="23"/>
  <c r="N234" i="23"/>
  <c r="L350" i="23"/>
  <c r="M386" i="23"/>
  <c r="N112" i="23"/>
  <c r="C219" i="23"/>
  <c r="E297" i="23"/>
  <c r="F254" i="23"/>
  <c r="F393" i="23"/>
  <c r="M312" i="23"/>
  <c r="H216" i="23"/>
  <c r="K348" i="23"/>
  <c r="L217" i="23"/>
  <c r="N254" i="23"/>
  <c r="G254" i="23"/>
  <c r="N381" i="23"/>
  <c r="E328" i="23"/>
  <c r="K284" i="23"/>
  <c r="N249" i="23"/>
  <c r="N104" i="23"/>
  <c r="F188" i="23"/>
  <c r="N231" i="23"/>
  <c r="H347" i="23"/>
  <c r="I222" i="23"/>
  <c r="E294" i="23"/>
  <c r="L168" i="23"/>
  <c r="C360" i="23"/>
  <c r="M299" i="23"/>
  <c r="N237" i="23"/>
  <c r="D199" i="23"/>
  <c r="L147" i="23"/>
  <c r="D297" i="23"/>
  <c r="M191" i="23"/>
  <c r="C323" i="23"/>
  <c r="J378" i="23"/>
  <c r="M216" i="23"/>
  <c r="F387" i="23"/>
  <c r="C341" i="23"/>
  <c r="L244" i="23"/>
  <c r="N224" i="23"/>
  <c r="I217" i="23"/>
  <c r="K331" i="23"/>
  <c r="K217" i="23"/>
  <c r="L106" i="23"/>
  <c r="J124" i="23"/>
  <c r="C270" i="23"/>
  <c r="E381" i="23"/>
  <c r="C328" i="23"/>
  <c r="N284" i="23"/>
  <c r="D249" i="23"/>
  <c r="D150" i="23"/>
  <c r="H350" i="23"/>
  <c r="L276" i="23"/>
  <c r="I323" i="23"/>
  <c r="H124" i="23"/>
  <c r="L294" i="23"/>
  <c r="L177" i="23"/>
  <c r="F391" i="23"/>
  <c r="K299" i="23"/>
  <c r="D275" i="23"/>
  <c r="G199" i="23"/>
  <c r="L347" i="23"/>
  <c r="D343" i="23"/>
  <c r="N222" i="23"/>
  <c r="J323" i="23"/>
  <c r="I177" i="23"/>
  <c r="K213" i="23"/>
  <c r="N143" i="23"/>
  <c r="G352" i="23"/>
  <c r="K263" i="23"/>
  <c r="L104" i="23"/>
  <c r="F231" i="23"/>
  <c r="I124" i="23"/>
  <c r="K306" i="23"/>
  <c r="N360" i="23"/>
  <c r="C302" i="23"/>
  <c r="M167" i="23"/>
  <c r="J188" i="23"/>
  <c r="M148" i="23"/>
  <c r="L378" i="23"/>
  <c r="L201" i="23"/>
  <c r="C334" i="23"/>
  <c r="J195" i="23"/>
  <c r="C124" i="23"/>
  <c r="D341" i="23"/>
  <c r="G244" i="23"/>
  <c r="C221" i="23"/>
  <c r="D177" i="23"/>
  <c r="N350" i="23"/>
  <c r="F304" i="23"/>
  <c r="M314" i="23"/>
  <c r="G241" i="23"/>
  <c r="J270" i="23"/>
  <c r="H106" i="23"/>
  <c r="C351" i="23"/>
  <c r="D317" i="23"/>
  <c r="N262" i="23"/>
  <c r="K131" i="23"/>
  <c r="H255" i="23"/>
  <c r="F276" i="23"/>
  <c r="C144" i="23"/>
  <c r="J213" i="23"/>
  <c r="E333" i="23"/>
  <c r="K177" i="23"/>
  <c r="E391" i="23"/>
  <c r="G281" i="23"/>
  <c r="G275" i="23"/>
  <c r="F170" i="23"/>
  <c r="K347" i="23"/>
  <c r="F348" i="23"/>
  <c r="F255" i="23"/>
  <c r="I144" i="23"/>
  <c r="L144" i="23"/>
  <c r="F213" i="23"/>
  <c r="E143" i="23"/>
  <c r="L352" i="23"/>
  <c r="E234" i="23"/>
  <c r="E263" i="23"/>
  <c r="L114" i="23"/>
  <c r="G350" i="23"/>
  <c r="E304" i="23"/>
  <c r="F314" i="23"/>
  <c r="D386" i="23"/>
  <c r="F306" i="23"/>
  <c r="E112" i="23"/>
  <c r="M351" i="23"/>
  <c r="D302" i="23"/>
  <c r="L262" i="23"/>
  <c r="K167" i="23"/>
  <c r="E241" i="23"/>
  <c r="G297" i="23"/>
  <c r="C148" i="23"/>
  <c r="J201" i="23"/>
  <c r="M378" i="23"/>
  <c r="E201" i="23"/>
  <c r="D393" i="23"/>
  <c r="D281" i="23"/>
  <c r="K312" i="23"/>
  <c r="N195" i="23"/>
  <c r="I254" i="23"/>
  <c r="G348" i="23"/>
  <c r="G255" i="23"/>
  <c r="N168" i="23"/>
  <c r="G124" i="23"/>
  <c r="E254" i="23"/>
  <c r="E188" i="23"/>
  <c r="M352" i="23"/>
  <c r="M284" i="23"/>
  <c r="C263" i="23"/>
  <c r="F104" i="23"/>
  <c r="H191" i="23"/>
  <c r="L231" i="23"/>
  <c r="I201" i="23"/>
  <c r="L386" i="23"/>
  <c r="K294" i="23"/>
  <c r="G112" i="23"/>
  <c r="E360" i="23"/>
  <c r="F302" i="23"/>
  <c r="M219" i="23"/>
  <c r="G167" i="23"/>
  <c r="K168" i="23"/>
  <c r="C297" i="23"/>
  <c r="L191" i="23"/>
  <c r="F323" i="23"/>
  <c r="D378" i="23"/>
  <c r="L216" i="23"/>
  <c r="K393" i="23"/>
  <c r="G217" i="23"/>
  <c r="K249" i="23"/>
  <c r="I147" i="23"/>
  <c r="M199" i="23"/>
  <c r="K144" i="23"/>
  <c r="M224" i="23"/>
  <c r="L270" i="23"/>
  <c r="E276" i="23"/>
  <c r="C391" i="23"/>
  <c r="N199" i="23"/>
  <c r="G222" i="23"/>
  <c r="I304" i="23"/>
  <c r="C213" i="23"/>
  <c r="F143" i="23"/>
  <c r="L341" i="23"/>
  <c r="K234" i="23"/>
  <c r="G221" i="23"/>
  <c r="J254" i="23"/>
  <c r="F350" i="23"/>
  <c r="C112" i="23"/>
  <c r="D351" i="23"/>
  <c r="L317" i="23"/>
  <c r="G262" i="23"/>
  <c r="C167" i="23"/>
  <c r="I378" i="23"/>
  <c r="M276" i="23"/>
  <c r="K148" i="23"/>
  <c r="M188" i="23"/>
  <c r="F333" i="23"/>
  <c r="F201" i="23"/>
  <c r="N244" i="23"/>
  <c r="M106" i="23"/>
  <c r="G381" i="23"/>
  <c r="C255" i="23"/>
  <c r="C168" i="23"/>
  <c r="K147" i="23"/>
  <c r="G323" i="23"/>
  <c r="K244" i="23"/>
  <c r="D217" i="23"/>
  <c r="M381" i="23"/>
  <c r="G150" i="23"/>
  <c r="G144" i="23"/>
  <c r="E299" i="23"/>
  <c r="F343" i="23"/>
  <c r="C306" i="23"/>
  <c r="G391" i="23"/>
  <c r="E281" i="23"/>
  <c r="D312" i="23"/>
  <c r="K170" i="23"/>
  <c r="G347" i="23"/>
  <c r="C348" i="23"/>
  <c r="L255" i="23"/>
  <c r="H177" i="23"/>
  <c r="J191" i="23"/>
  <c r="C254" i="23"/>
  <c r="L143" i="23"/>
  <c r="D352" i="23"/>
  <c r="F234" i="23"/>
  <c r="D263" i="23"/>
  <c r="D104" i="23"/>
  <c r="C350" i="23"/>
  <c r="K304" i="23"/>
  <c r="C314" i="23"/>
  <c r="G386" i="23"/>
  <c r="D306" i="23"/>
  <c r="D112" i="23"/>
  <c r="G351" i="23"/>
  <c r="E302" i="23"/>
  <c r="D219" i="23"/>
  <c r="E167" i="23"/>
  <c r="F168" i="23"/>
  <c r="N297" i="23"/>
  <c r="D148" i="23"/>
  <c r="J333" i="23"/>
  <c r="F378" i="23"/>
  <c r="K201" i="23"/>
  <c r="M393" i="23"/>
  <c r="E334" i="23"/>
  <c r="E312" i="23"/>
  <c r="F195" i="23"/>
  <c r="I231" i="23"/>
  <c r="E348" i="23"/>
  <c r="E217" i="23"/>
  <c r="K112" i="23"/>
  <c r="K124" i="23"/>
  <c r="M254" i="23"/>
  <c r="K188" i="23"/>
  <c r="C352" i="23"/>
  <c r="F284" i="23"/>
  <c r="F249" i="23"/>
  <c r="G104" i="23"/>
  <c r="H331" i="23"/>
  <c r="C231" i="23"/>
  <c r="I386" i="23"/>
  <c r="H270" i="23"/>
  <c r="G294" i="23"/>
  <c r="M168" i="23"/>
  <c r="M360" i="23"/>
  <c r="N302" i="23"/>
  <c r="J219" i="23"/>
  <c r="E185" i="23"/>
  <c r="M147" i="23"/>
  <c r="J297" i="23"/>
  <c r="N191" i="23"/>
  <c r="E323" i="23"/>
  <c r="E378" i="23"/>
  <c r="F216" i="23"/>
  <c r="M387" i="23"/>
  <c r="D334" i="23"/>
  <c r="D244" i="23"/>
  <c r="D224" i="23"/>
  <c r="H276" i="23"/>
  <c r="C331" i="23"/>
  <c r="N217" i="23"/>
  <c r="E106" i="23"/>
  <c r="E124" i="23"/>
  <c r="D270" i="23"/>
  <c r="D381" i="23"/>
  <c r="L328" i="23"/>
  <c r="G284" i="23"/>
  <c r="E249" i="23"/>
  <c r="J150" i="23"/>
  <c r="H144" i="23"/>
  <c r="N276" i="23"/>
  <c r="H168" i="23"/>
  <c r="H188" i="23"/>
  <c r="M294" i="23"/>
  <c r="G177" i="23"/>
  <c r="N334" i="23"/>
  <c r="M331" i="23"/>
  <c r="L284" i="23"/>
  <c r="D231" i="23"/>
  <c r="G360" i="23"/>
  <c r="E343" i="23"/>
  <c r="G387" i="23"/>
  <c r="L241" i="23"/>
  <c r="F241" i="23"/>
  <c r="K262" i="23"/>
  <c r="H306" i="23"/>
  <c r="F275" i="23"/>
  <c r="I333" i="23"/>
  <c r="N386" i="23"/>
  <c r="M391" i="23"/>
  <c r="G299" i="23"/>
  <c r="N275" i="23"/>
  <c r="C199" i="23"/>
  <c r="F147" i="23"/>
  <c r="M343" i="23"/>
  <c r="F222" i="23"/>
  <c r="D323" i="23"/>
  <c r="I112" i="23"/>
  <c r="E213" i="23"/>
  <c r="N387" i="23"/>
  <c r="K341" i="23"/>
  <c r="C244" i="23"/>
  <c r="L221" i="23"/>
  <c r="J306" i="23"/>
  <c r="G331" i="23"/>
  <c r="G304" i="23"/>
  <c r="E314" i="23"/>
  <c r="N241" i="23"/>
  <c r="F270" i="23"/>
  <c r="J381" i="23"/>
  <c r="N351" i="23"/>
  <c r="K317" i="23"/>
  <c r="F262" i="23"/>
  <c r="N150" i="23"/>
  <c r="H254" i="23"/>
  <c r="D276" i="23"/>
  <c r="J144" i="23"/>
  <c r="J386" i="23"/>
  <c r="D333" i="23"/>
  <c r="E177" i="23"/>
  <c r="L391" i="23"/>
  <c r="C281" i="23"/>
  <c r="C275" i="23"/>
  <c r="N170" i="23"/>
  <c r="E347" i="23"/>
  <c r="J343" i="23"/>
  <c r="M255" i="23"/>
  <c r="H147" i="23"/>
  <c r="D147" i="23"/>
  <c r="G213" i="23"/>
  <c r="G143" i="23"/>
  <c r="N352" i="23"/>
  <c r="L234" i="23"/>
  <c r="N221" i="23"/>
  <c r="N114" i="23"/>
  <c r="E350" i="23"/>
  <c r="M304" i="23"/>
  <c r="D314" i="23"/>
  <c r="C386" i="23"/>
  <c r="M306" i="23"/>
  <c r="M112" i="23"/>
  <c r="L351" i="23"/>
  <c r="N317" i="23"/>
  <c r="E262" i="23"/>
  <c r="D167" i="23"/>
  <c r="J241" i="23"/>
  <c r="F297" i="23"/>
  <c r="G148" i="23"/>
  <c r="L333" i="23"/>
  <c r="K378" i="23"/>
  <c r="D201" i="23"/>
  <c r="C393" i="23"/>
  <c r="F281" i="23"/>
  <c r="C312" i="23"/>
  <c r="C170" i="23"/>
  <c r="J347" i="23"/>
  <c r="L348" i="23"/>
  <c r="K255" i="23"/>
  <c r="M201" i="23"/>
  <c r="N188" i="23"/>
  <c r="L254" i="23"/>
  <c r="C143" i="23"/>
  <c r="F352" i="23"/>
  <c r="G234" i="23"/>
  <c r="G263" i="23"/>
  <c r="M104" i="23"/>
  <c r="J350" i="23"/>
  <c r="G231" i="23"/>
  <c r="H378" i="23"/>
  <c r="K386" i="23"/>
  <c r="E306" i="23"/>
  <c r="J112" i="23"/>
  <c r="I161" i="23"/>
  <c r="G197" i="23"/>
  <c r="B20" i="23"/>
  <c r="B14" i="23"/>
  <c r="H370" i="23"/>
  <c r="G166" i="23"/>
  <c r="G302" i="23"/>
  <c r="I350" i="23"/>
  <c r="H154" i="23"/>
  <c r="L170" i="23"/>
  <c r="H178" i="23"/>
  <c r="E197" i="23"/>
  <c r="I284" i="23"/>
  <c r="F123" i="23"/>
  <c r="H210" i="23"/>
  <c r="B55" i="23"/>
  <c r="H189" i="23"/>
  <c r="I279" i="23"/>
  <c r="I184" i="23"/>
  <c r="L189" i="23"/>
  <c r="C190" i="23"/>
  <c r="N247" i="23"/>
  <c r="J354" i="23"/>
  <c r="H227" i="23"/>
  <c r="B58" i="23"/>
  <c r="H335" i="23"/>
  <c r="I257" i="23"/>
  <c r="B93" i="23"/>
  <c r="D197" i="23"/>
  <c r="D265" i="23"/>
  <c r="K114" i="23"/>
  <c r="I338" i="23"/>
  <c r="I156" i="23"/>
  <c r="J289" i="23"/>
  <c r="B29" i="23"/>
  <c r="H101" i="23"/>
  <c r="H184" i="23"/>
  <c r="I130" i="23"/>
  <c r="H337" i="23"/>
  <c r="I269" i="23"/>
  <c r="I146" i="23"/>
  <c r="I122" i="23"/>
  <c r="I341" i="23"/>
  <c r="C107" i="23"/>
  <c r="J102" i="23"/>
  <c r="D181" i="23"/>
  <c r="J356" i="23"/>
  <c r="G193" i="23"/>
  <c r="N131" i="23"/>
  <c r="M124" i="23"/>
  <c r="I189" i="23"/>
  <c r="I151" i="23"/>
  <c r="H180" i="23"/>
  <c r="H341" i="23"/>
  <c r="B28" i="23"/>
  <c r="I293" i="23"/>
  <c r="H249" i="23"/>
  <c r="H394" i="23"/>
  <c r="F121" i="23"/>
  <c r="D157" i="23"/>
  <c r="H392" i="23"/>
  <c r="H313" i="23"/>
  <c r="I153" i="23"/>
  <c r="H123" i="23"/>
  <c r="H190" i="23"/>
  <c r="H305" i="23"/>
  <c r="B48" i="23"/>
  <c r="G247" i="23"/>
  <c r="J342" i="23"/>
  <c r="I230" i="23"/>
  <c r="G205" i="23"/>
  <c r="B22" i="23"/>
  <c r="H365" i="23"/>
  <c r="I220" i="23"/>
  <c r="L205" i="23"/>
  <c r="F189" i="23"/>
  <c r="J210" i="23"/>
  <c r="M166" i="23"/>
  <c r="N256" i="23"/>
  <c r="M131" i="23"/>
  <c r="F185" i="23"/>
  <c r="N208" i="23"/>
  <c r="F247" i="23"/>
  <c r="C267" i="23"/>
  <c r="M107" i="23"/>
  <c r="J229" i="23"/>
  <c r="G165" i="23"/>
  <c r="D123" i="23"/>
  <c r="K173" i="23"/>
  <c r="E203" i="23"/>
  <c r="K176" i="23"/>
  <c r="G169" i="23"/>
  <c r="C171" i="23"/>
  <c r="D300" i="23"/>
  <c r="E130" i="23"/>
  <c r="L136" i="23"/>
  <c r="G377" i="23"/>
  <c r="E268" i="23"/>
  <c r="M241" i="23"/>
  <c r="I113" i="23"/>
  <c r="H340" i="23"/>
  <c r="H291" i="23"/>
  <c r="H285" i="23"/>
  <c r="I258" i="23"/>
  <c r="H384" i="23"/>
  <c r="I313" i="23"/>
  <c r="I116" i="23"/>
  <c r="J287" i="23"/>
  <c r="J217" i="23"/>
  <c r="J147" i="23"/>
  <c r="H128" i="23"/>
  <c r="H164" i="23"/>
  <c r="H182" i="23"/>
  <c r="F324" i="23"/>
  <c r="L383" i="23"/>
  <c r="I105" i="23"/>
  <c r="H397" i="23"/>
  <c r="I393" i="23"/>
  <c r="I108" i="23"/>
  <c r="I253" i="23"/>
  <c r="J193" i="23"/>
  <c r="J139" i="23"/>
  <c r="N108" i="23"/>
  <c r="I244" i="23"/>
  <c r="H307" i="23"/>
  <c r="M251" i="23"/>
  <c r="H156" i="23"/>
  <c r="B75" i="23"/>
  <c r="I176" i="23"/>
  <c r="H146" i="23"/>
  <c r="H153" i="23"/>
  <c r="J389" i="23"/>
  <c r="J332" i="23"/>
  <c r="I380" i="23"/>
  <c r="H343" i="23"/>
  <c r="E147" i="23"/>
  <c r="H231" i="23"/>
  <c r="H309" i="23"/>
  <c r="J236" i="23"/>
  <c r="I312" i="23"/>
  <c r="I175" i="23"/>
  <c r="H245" i="23"/>
  <c r="H345" i="23"/>
  <c r="J317" i="23"/>
  <c r="B63" i="23"/>
  <c r="I172" i="23"/>
  <c r="M128" i="23"/>
  <c r="N130" i="23"/>
  <c r="M277" i="23"/>
  <c r="B64" i="23"/>
  <c r="H346" i="23"/>
  <c r="I264" i="23"/>
  <c r="I120" i="23"/>
  <c r="I200" i="23"/>
  <c r="H140" i="23"/>
  <c r="I295" i="23"/>
  <c r="I198" i="23"/>
  <c r="H141" i="23"/>
  <c r="H172" i="23"/>
  <c r="K256" i="23"/>
  <c r="J311" i="23"/>
  <c r="E111" i="23"/>
  <c r="F256" i="23"/>
  <c r="D102" i="23"/>
  <c r="N325" i="23"/>
  <c r="I336" i="23"/>
  <c r="E159" i="23"/>
  <c r="H229" i="23"/>
  <c r="H277" i="23"/>
  <c r="I211" i="23"/>
  <c r="B37" i="23"/>
  <c r="H332" i="23"/>
  <c r="I249" i="23"/>
  <c r="H399" i="23"/>
  <c r="I383" i="23"/>
  <c r="H214" i="23"/>
  <c r="H339" i="23"/>
  <c r="B86" i="23"/>
  <c r="H253" i="23"/>
  <c r="K175" i="23"/>
  <c r="M123" i="23"/>
  <c r="J175" i="23"/>
  <c r="J161" i="23"/>
  <c r="F363" i="23"/>
  <c r="H329" i="23"/>
  <c r="L101" i="23"/>
  <c r="I132" i="23"/>
  <c r="I158" i="23"/>
  <c r="I271" i="23"/>
  <c r="H175" i="23"/>
  <c r="H327" i="23"/>
  <c r="H159" i="23"/>
  <c r="I330" i="23"/>
  <c r="H320" i="23"/>
  <c r="I121" i="23"/>
  <c r="H395" i="23"/>
  <c r="I384" i="23"/>
  <c r="C247" i="23"/>
  <c r="J165" i="23"/>
  <c r="C387" i="23"/>
  <c r="J362" i="23"/>
  <c r="G266" i="23"/>
  <c r="N134" i="23"/>
  <c r="H161" i="23"/>
  <c r="J353" i="23"/>
  <c r="H244" i="23"/>
  <c r="I260" i="23"/>
  <c r="H118" i="23"/>
  <c r="H357" i="23"/>
  <c r="H390" i="23"/>
  <c r="H273" i="23"/>
  <c r="B95" i="23"/>
  <c r="I157" i="23"/>
  <c r="L197" i="23"/>
  <c r="D391" i="23"/>
  <c r="H362" i="23"/>
  <c r="H239" i="23"/>
  <c r="H224" i="23"/>
  <c r="I311" i="23"/>
  <c r="I103" i="23"/>
  <c r="H364" i="23"/>
  <c r="H252" i="23"/>
  <c r="K183" i="23"/>
  <c r="M223" i="23"/>
  <c r="M322" i="23"/>
  <c r="B50" i="23"/>
  <c r="I196" i="23"/>
  <c r="I159" i="23"/>
  <c r="B56" i="23"/>
  <c r="J140" i="23"/>
  <c r="L247" i="23"/>
  <c r="J129" i="23"/>
  <c r="N175" i="23"/>
  <c r="M335" i="23"/>
  <c r="K324" i="23"/>
  <c r="F134" i="23"/>
  <c r="J194" i="23"/>
  <c r="E223" i="23"/>
  <c r="D146" i="23"/>
  <c r="L186" i="23"/>
  <c r="F129" i="23"/>
  <c r="E220" i="23"/>
  <c r="F151" i="23"/>
  <c r="E303" i="23"/>
  <c r="M164" i="23"/>
  <c r="M392" i="23"/>
  <c r="L161" i="23"/>
  <c r="D238" i="23"/>
  <c r="M337" i="23"/>
  <c r="G203" i="23"/>
  <c r="F400" i="23"/>
  <c r="L126" i="23"/>
  <c r="G390" i="23"/>
  <c r="H393" i="23"/>
  <c r="D156" i="23"/>
  <c r="I270" i="23"/>
  <c r="H302" i="23"/>
  <c r="H356" i="23"/>
  <c r="B99" i="23"/>
  <c r="H150" i="23"/>
  <c r="B36" i="23"/>
  <c r="J321" i="23"/>
  <c r="I192" i="23"/>
  <c r="B26" i="23"/>
  <c r="I360" i="23"/>
  <c r="I289" i="23"/>
  <c r="G133" i="23"/>
  <c r="C192" i="23"/>
  <c r="H268" i="23"/>
  <c r="H212" i="23"/>
  <c r="H127" i="23"/>
  <c r="G183" i="23"/>
  <c r="L123" i="23"/>
  <c r="K136" i="23"/>
  <c r="H185" i="23"/>
  <c r="K221" i="23"/>
  <c r="H199" i="23"/>
  <c r="F146" i="23"/>
  <c r="I275" i="23"/>
  <c r="M198" i="23"/>
  <c r="C131" i="23"/>
  <c r="E285" i="23"/>
  <c r="C164" i="23"/>
  <c r="E119" i="23"/>
  <c r="K109" i="23"/>
  <c r="E238" i="23"/>
  <c r="D330" i="23"/>
  <c r="I294" i="23"/>
  <c r="H363" i="23"/>
  <c r="D131" i="23"/>
  <c r="H338" i="23"/>
  <c r="E173" i="23"/>
  <c r="J174" i="23"/>
  <c r="K178" i="23"/>
  <c r="I234" i="23"/>
  <c r="I396" i="23"/>
  <c r="H132" i="23"/>
  <c r="B91" i="23"/>
  <c r="H173" i="23"/>
  <c r="I212" i="23"/>
  <c r="I199" i="23"/>
  <c r="I180" i="23"/>
  <c r="L169" i="23"/>
  <c r="K243" i="23"/>
  <c r="F142" i="23"/>
  <c r="F230" i="23"/>
  <c r="D208" i="23"/>
  <c r="I252" i="23"/>
  <c r="I290" i="23"/>
  <c r="D180" i="23"/>
  <c r="H138" i="23"/>
  <c r="I261" i="23"/>
  <c r="B27" i="23"/>
  <c r="I262" i="23"/>
  <c r="I163" i="23"/>
  <c r="H321" i="23"/>
  <c r="B47" i="23"/>
  <c r="H359" i="23"/>
  <c r="H292" i="23"/>
  <c r="H126" i="23"/>
  <c r="H226" i="23"/>
  <c r="I324" i="23"/>
  <c r="L116" i="23"/>
  <c r="F173" i="23"/>
  <c r="J131" i="23"/>
  <c r="J399" i="23"/>
  <c r="M114" i="23"/>
  <c r="I137" i="23"/>
  <c r="H246" i="23"/>
  <c r="D193" i="23"/>
  <c r="B97" i="23"/>
  <c r="H116" i="23"/>
  <c r="H263" i="23"/>
  <c r="I236" i="23"/>
  <c r="H354" i="23"/>
  <c r="I357" i="23"/>
  <c r="B78" i="23"/>
  <c r="I165" i="23"/>
  <c r="B25" i="23"/>
  <c r="I394" i="23"/>
  <c r="C128" i="23"/>
  <c r="K166" i="23"/>
  <c r="C256" i="23"/>
  <c r="N198" i="23"/>
  <c r="L211" i="23"/>
  <c r="H171" i="23"/>
  <c r="I109" i="23"/>
  <c r="I118" i="23"/>
  <c r="J388" i="23"/>
  <c r="H283" i="23"/>
  <c r="H301" i="23"/>
  <c r="H125" i="23"/>
  <c r="H326" i="23"/>
  <c r="H110" i="23"/>
  <c r="H284" i="23"/>
  <c r="J120" i="23"/>
  <c r="D183" i="23"/>
  <c r="F178" i="23"/>
  <c r="I291" i="23"/>
  <c r="B51" i="23"/>
  <c r="I351" i="23"/>
  <c r="H319" i="23"/>
  <c r="I371" i="23"/>
  <c r="H287" i="23"/>
  <c r="I215" i="23"/>
  <c r="E132" i="23"/>
  <c r="M242" i="23"/>
  <c r="M372" i="23"/>
  <c r="B12" i="23"/>
  <c r="H259" i="23"/>
  <c r="H398" i="23"/>
  <c r="I315" i="23"/>
  <c r="K230" i="23"/>
  <c r="J393" i="23"/>
  <c r="F165" i="23"/>
  <c r="J189" i="23"/>
  <c r="J197" i="23"/>
  <c r="D137" i="23"/>
  <c r="N133" i="23"/>
  <c r="J396" i="23"/>
  <c r="G175" i="23"/>
  <c r="K235" i="23"/>
  <c r="N163" i="23"/>
  <c r="J204" i="23"/>
  <c r="C214" i="23"/>
  <c r="L125" i="23"/>
  <c r="J173" i="23"/>
  <c r="C154" i="23"/>
  <c r="D239" i="23"/>
  <c r="E344" i="23"/>
  <c r="N235" i="23"/>
  <c r="C174" i="23"/>
  <c r="F338" i="23"/>
  <c r="F226" i="23"/>
  <c r="C120" i="23"/>
  <c r="N372" i="23"/>
  <c r="K343" i="23"/>
  <c r="D214" i="23"/>
  <c r="I375" i="23"/>
  <c r="I331" i="23"/>
  <c r="I210" i="23"/>
  <c r="G121" i="23"/>
  <c r="I183" i="23"/>
  <c r="B42" i="23"/>
  <c r="H155" i="23"/>
  <c r="H261" i="23"/>
  <c r="N154" i="23"/>
  <c r="C204" i="23"/>
  <c r="I296" i="23"/>
  <c r="H209" i="23"/>
  <c r="I292" i="23"/>
  <c r="F183" i="23"/>
  <c r="B89" i="23"/>
  <c r="H145" i="23"/>
  <c r="B17" i="23"/>
  <c r="M129" i="23"/>
  <c r="B15" i="23"/>
  <c r="H196" i="23"/>
  <c r="H271" i="23"/>
  <c r="H377" i="23"/>
  <c r="H379" i="23"/>
  <c r="C208" i="23"/>
  <c r="I134" i="23"/>
  <c r="E116" i="23"/>
  <c r="E126" i="23"/>
  <c r="J394" i="23"/>
  <c r="N162" i="23"/>
  <c r="B19" i="23"/>
  <c r="I248" i="23"/>
  <c r="H136" i="23"/>
  <c r="D144" i="23"/>
  <c r="G191" i="23"/>
  <c r="I314" i="23"/>
  <c r="I131" i="23"/>
  <c r="F190" i="23"/>
  <c r="I174" i="23"/>
  <c r="I367" i="23"/>
  <c r="H257" i="23"/>
  <c r="M232" i="23"/>
  <c r="F103" i="23"/>
  <c r="H221" i="23"/>
  <c r="F160" i="23"/>
  <c r="J363" i="23"/>
  <c r="N111" i="23"/>
  <c r="B61" i="23"/>
  <c r="I235" i="23"/>
  <c r="I281" i="23"/>
  <c r="I385" i="23"/>
  <c r="I273" i="23"/>
  <c r="H174" i="23"/>
  <c r="I337" i="23"/>
  <c r="I339" i="23"/>
  <c r="I342" i="23"/>
  <c r="I187" i="23"/>
  <c r="H286" i="23"/>
  <c r="K181" i="23"/>
  <c r="E193" i="23"/>
  <c r="F193" i="23"/>
  <c r="D261" i="23"/>
  <c r="E102" i="23"/>
  <c r="B18" i="23"/>
  <c r="B53" i="23"/>
  <c r="K216" i="23"/>
  <c r="I344" i="23"/>
  <c r="D133" i="23"/>
  <c r="H234" i="23"/>
  <c r="H391" i="23"/>
  <c r="B33" i="23"/>
  <c r="I268" i="23"/>
  <c r="I267" i="23"/>
  <c r="I325" i="23"/>
  <c r="H250" i="23"/>
  <c r="H262" i="23"/>
  <c r="B74" i="23"/>
  <c r="I326" i="23"/>
  <c r="M200" i="23"/>
  <c r="L193" i="23"/>
  <c r="K157" i="23"/>
  <c r="J312" i="23"/>
  <c r="M259" i="23"/>
  <c r="B49" i="23"/>
  <c r="I242" i="23"/>
  <c r="J205" i="23"/>
  <c r="I219" i="23"/>
  <c r="I182" i="23"/>
  <c r="H325" i="23"/>
  <c r="H202" i="23"/>
  <c r="I334" i="23"/>
  <c r="H383" i="23"/>
  <c r="I238" i="23"/>
  <c r="H275" i="23"/>
  <c r="H385" i="23"/>
  <c r="I259" i="23"/>
  <c r="N223" i="23"/>
  <c r="E189" i="23"/>
  <c r="F208" i="23"/>
  <c r="F291" i="23"/>
  <c r="M156" i="23"/>
  <c r="I119" i="23"/>
  <c r="E144" i="23"/>
  <c r="H129" i="23"/>
  <c r="B30" i="23"/>
  <c r="I133" i="23"/>
  <c r="B62" i="23"/>
  <c r="I150" i="23"/>
  <c r="I369" i="23"/>
  <c r="H170" i="23"/>
  <c r="I352" i="23"/>
  <c r="K172" i="23"/>
  <c r="C114" i="23"/>
  <c r="M190" i="23"/>
  <c r="G243" i="23"/>
  <c r="B21" i="23"/>
  <c r="H236" i="23"/>
  <c r="I335" i="23"/>
  <c r="H238" i="23"/>
  <c r="I195" i="23"/>
  <c r="N238" i="23"/>
  <c r="L178" i="23"/>
  <c r="B72" i="23"/>
  <c r="I346" i="23"/>
  <c r="I345" i="23"/>
  <c r="H251" i="23"/>
  <c r="I197" i="23"/>
  <c r="I206" i="23"/>
  <c r="K184" i="23"/>
  <c r="D114" i="23"/>
  <c r="L131" i="23"/>
  <c r="C189" i="23"/>
  <c r="J128" i="23"/>
  <c r="N158" i="23"/>
  <c r="J237" i="23"/>
  <c r="F137" i="23"/>
  <c r="M116" i="23"/>
  <c r="J108" i="23"/>
  <c r="G163" i="23"/>
  <c r="J273" i="23"/>
  <c r="J248" i="23"/>
  <c r="C271" i="23"/>
  <c r="C388" i="23"/>
  <c r="D277" i="23"/>
  <c r="L366" i="23"/>
  <c r="L264" i="23"/>
  <c r="F242" i="23"/>
  <c r="C251" i="23"/>
  <c r="M157" i="23"/>
  <c r="K139" i="23"/>
  <c r="E240" i="23"/>
  <c r="N311" i="23"/>
  <c r="H366" i="23"/>
  <c r="L151" i="23"/>
  <c r="B88" i="23"/>
  <c r="H323" i="23"/>
  <c r="J172" i="23"/>
  <c r="H158" i="23"/>
  <c r="H240" i="23"/>
  <c r="K198" i="23"/>
  <c r="F248" i="23"/>
  <c r="H316" i="23"/>
  <c r="H317" i="23"/>
  <c r="B13" i="23"/>
  <c r="I204" i="23"/>
  <c r="D110" i="23"/>
  <c r="I251" i="23"/>
  <c r="B60" i="23"/>
  <c r="H192" i="23"/>
  <c r="N157" i="23"/>
  <c r="I143" i="23"/>
  <c r="I225" i="23"/>
  <c r="H149" i="23"/>
  <c r="J176" i="23"/>
  <c r="H104" i="23"/>
  <c r="H181" i="23"/>
  <c r="D166" i="23"/>
  <c r="B32" i="23"/>
  <c r="C206" i="23"/>
  <c r="N151" i="23"/>
  <c r="N240" i="23"/>
  <c r="F252" i="23"/>
  <c r="J222" i="23"/>
  <c r="J141" i="23"/>
  <c r="I221" i="23"/>
  <c r="I255" i="23"/>
  <c r="H348" i="23"/>
  <c r="H148" i="23"/>
  <c r="E222" i="23"/>
  <c r="H108" i="23"/>
  <c r="J113" i="23"/>
  <c r="H355" i="23"/>
  <c r="I266" i="23"/>
  <c r="J390" i="23"/>
  <c r="B70" i="23"/>
  <c r="H198" i="23"/>
  <c r="J240" i="23"/>
  <c r="N197" i="23"/>
  <c r="E190" i="23"/>
  <c r="H351" i="23"/>
  <c r="H361" i="23"/>
  <c r="H279" i="23"/>
  <c r="I321" i="23"/>
  <c r="H368" i="23"/>
  <c r="I359" i="23"/>
  <c r="H289" i="23"/>
  <c r="I227" i="23"/>
  <c r="I246" i="23"/>
  <c r="H176" i="23"/>
  <c r="J376" i="23"/>
  <c r="L387" i="23"/>
  <c r="E232" i="23"/>
  <c r="K202" i="23"/>
  <c r="J370" i="23"/>
  <c r="L242" i="23"/>
  <c r="I141" i="23"/>
  <c r="I356" i="23"/>
  <c r="J192" i="23"/>
  <c r="I243" i="23"/>
  <c r="C136" i="23"/>
  <c r="B31" i="23"/>
  <c r="I101" i="23"/>
  <c r="B44" i="23"/>
  <c r="H109" i="23"/>
  <c r="I102" i="23"/>
  <c r="I160" i="23"/>
  <c r="I349" i="23"/>
  <c r="H303" i="23"/>
  <c r="H206" i="23"/>
  <c r="J337" i="23"/>
  <c r="D221" i="23"/>
  <c r="K226" i="23"/>
  <c r="F206" i="23"/>
  <c r="C175" i="23"/>
  <c r="F237" i="23"/>
  <c r="H169" i="23"/>
  <c r="B90" i="23"/>
  <c r="D243" i="23"/>
  <c r="B41" i="23"/>
  <c r="H295" i="23"/>
  <c r="H375" i="23"/>
  <c r="H360" i="23"/>
  <c r="B73" i="23"/>
  <c r="I317" i="23"/>
  <c r="H115" i="23"/>
  <c r="I110" i="23"/>
  <c r="B98" i="23"/>
  <c r="H330" i="23"/>
  <c r="M334" i="23"/>
  <c r="L256" i="23"/>
  <c r="J308" i="23"/>
  <c r="J351" i="23"/>
  <c r="E131" i="23"/>
  <c r="B16" i="23"/>
  <c r="N106" i="23"/>
  <c r="H197" i="23"/>
  <c r="I392" i="23"/>
  <c r="I362" i="23"/>
  <c r="H232" i="23"/>
  <c r="H389" i="23"/>
  <c r="H223" i="23"/>
  <c r="B52" i="23"/>
  <c r="I193" i="23"/>
  <c r="C180" i="23"/>
  <c r="J156" i="23"/>
  <c r="G178" i="23"/>
  <c r="F214" i="23"/>
  <c r="K105" i="23"/>
  <c r="I123" i="23"/>
  <c r="H200" i="23"/>
  <c r="H119" i="23"/>
  <c r="I149" i="23"/>
  <c r="E146" i="23"/>
  <c r="J355" i="23"/>
  <c r="H117" i="23"/>
  <c r="H374" i="23"/>
  <c r="I329" i="23"/>
  <c r="I142" i="23"/>
  <c r="H290" i="23"/>
  <c r="J257" i="23"/>
  <c r="G180" i="23"/>
  <c r="G192" i="23"/>
  <c r="J196" i="23"/>
  <c r="D158" i="23"/>
  <c r="K141" i="23"/>
  <c r="L137" i="23"/>
  <c r="J179" i="23"/>
  <c r="J243" i="23"/>
  <c r="K194" i="23"/>
  <c r="C133" i="23"/>
  <c r="D160" i="23"/>
  <c r="J159" i="23"/>
  <c r="F243" i="23"/>
  <c r="J122" i="23"/>
  <c r="E206" i="23"/>
  <c r="L118" i="23"/>
  <c r="M257" i="23"/>
  <c r="G238" i="23"/>
  <c r="N327" i="23"/>
  <c r="C127" i="23"/>
  <c r="G198" i="23"/>
  <c r="G264" i="23"/>
  <c r="N190" i="23"/>
  <c r="L376" i="23"/>
  <c r="C106" i="23"/>
  <c r="I297" i="23"/>
  <c r="G111" i="23"/>
  <c r="G189" i="23"/>
  <c r="I361" i="23"/>
  <c r="L184" i="23"/>
  <c r="I302" i="23"/>
  <c r="I309" i="23"/>
  <c r="I277" i="23"/>
  <c r="E142" i="23"/>
  <c r="B85" i="23"/>
  <c r="B40" i="23"/>
  <c r="I126" i="23"/>
  <c r="M206" i="23"/>
  <c r="G188" i="23"/>
  <c r="I226" i="23"/>
  <c r="H194" i="23"/>
  <c r="I265" i="23"/>
  <c r="J244" i="23"/>
  <c r="I382" i="23"/>
  <c r="I155" i="23"/>
  <c r="J249" i="23"/>
  <c r="H120" i="23"/>
  <c r="I114" i="23"/>
  <c r="I167" i="23"/>
  <c r="J382" i="23"/>
  <c r="J264" i="23"/>
  <c r="J149" i="23"/>
  <c r="D172" i="23"/>
  <c r="M179" i="23"/>
  <c r="F396" i="23"/>
  <c r="N279" i="23"/>
  <c r="K338" i="23"/>
  <c r="D173" i="23"/>
  <c r="H203" i="23"/>
  <c r="I322" i="23"/>
  <c r="H304" i="23"/>
  <c r="H297" i="23"/>
  <c r="I347" i="23"/>
  <c r="J206" i="23"/>
  <c r="H269" i="23"/>
  <c r="C226" i="23"/>
  <c r="H121" i="23"/>
  <c r="B69" i="23"/>
  <c r="K257" i="23"/>
  <c r="H367" i="23"/>
  <c r="B34" i="23"/>
  <c r="G129" i="23"/>
  <c r="J373" i="23"/>
  <c r="M178" i="23"/>
  <c r="B66" i="23"/>
  <c r="I169" i="23"/>
  <c r="I398" i="23"/>
  <c r="H299" i="23"/>
  <c r="B39" i="23"/>
  <c r="H300" i="23"/>
  <c r="B59" i="23"/>
  <c r="I272" i="23"/>
  <c r="B83" i="23"/>
  <c r="I395" i="23"/>
  <c r="F157" i="23"/>
  <c r="J330" i="23"/>
  <c r="E101" i="23"/>
  <c r="J352" i="23"/>
  <c r="D127" i="23"/>
  <c r="L208" i="23"/>
  <c r="I171" i="23"/>
  <c r="L142" i="23"/>
  <c r="E156" i="23"/>
  <c r="I218" i="23"/>
  <c r="K237" i="23"/>
  <c r="I288" i="23"/>
  <c r="H105" i="23"/>
  <c r="H264" i="23"/>
  <c r="H369" i="23"/>
  <c r="I301" i="23"/>
  <c r="I372" i="23"/>
  <c r="I232" i="23"/>
  <c r="I353" i="23"/>
  <c r="I194" i="23"/>
  <c r="J200" i="23"/>
  <c r="J111" i="23"/>
  <c r="N160" i="23"/>
  <c r="K210" i="23"/>
  <c r="J277" i="23"/>
  <c r="C363" i="23"/>
  <c r="I239" i="23"/>
  <c r="I287" i="23"/>
  <c r="L243" i="23"/>
  <c r="I332" i="23"/>
  <c r="I104" i="23"/>
  <c r="B23" i="23"/>
  <c r="I286" i="23"/>
  <c r="I186" i="23"/>
  <c r="H400" i="23"/>
  <c r="H336" i="23"/>
  <c r="I303" i="23"/>
  <c r="H353" i="23"/>
  <c r="J116" i="23"/>
  <c r="J246" i="23"/>
  <c r="D198" i="23"/>
  <c r="E225" i="23"/>
  <c r="J318" i="23"/>
  <c r="E211" i="23"/>
  <c r="H130" i="23"/>
  <c r="J238" i="23"/>
  <c r="B94" i="23"/>
  <c r="I328" i="23"/>
  <c r="H103" i="23"/>
  <c r="I390" i="23"/>
  <c r="H133" i="23"/>
  <c r="H179" i="23"/>
  <c r="B24" i="23"/>
  <c r="I298" i="23"/>
  <c r="F192" i="23"/>
  <c r="J288" i="23"/>
  <c r="H288" i="23"/>
  <c r="M173" i="23"/>
  <c r="N211" i="23"/>
  <c r="I250" i="23"/>
  <c r="H293" i="23"/>
  <c r="H211" i="23"/>
  <c r="I370" i="23"/>
  <c r="E199" i="23"/>
  <c r="L158" i="23"/>
  <c r="I400" i="23"/>
  <c r="I363" i="23"/>
  <c r="H207" i="23"/>
  <c r="H311" i="23"/>
  <c r="H237" i="23"/>
  <c r="K129" i="23"/>
  <c r="L198" i="23"/>
  <c r="E114" i="23"/>
  <c r="J280" i="23"/>
  <c r="E157" i="23"/>
  <c r="E230" i="23"/>
  <c r="M237" i="23"/>
  <c r="M175" i="23"/>
  <c r="J247" i="23"/>
  <c r="N194" i="23"/>
  <c r="E172" i="23"/>
  <c r="J133" i="23"/>
  <c r="C380" i="23"/>
  <c r="L365" i="23"/>
  <c r="M111" i="23"/>
  <c r="D135" i="23"/>
  <c r="L179" i="23"/>
  <c r="F179" i="23"/>
  <c r="L257" i="23"/>
  <c r="D153" i="23"/>
  <c r="E395" i="23"/>
  <c r="L203" i="23"/>
  <c r="L400" i="23"/>
  <c r="E246" i="23"/>
  <c r="K267" i="23"/>
  <c r="J151" i="23"/>
  <c r="J291" i="23"/>
  <c r="M180" i="23"/>
  <c r="H218" i="23"/>
  <c r="K151" i="23"/>
  <c r="D251" i="23"/>
  <c r="H371" i="23"/>
  <c r="J261" i="23"/>
  <c r="H163" i="23"/>
  <c r="H342" i="23"/>
  <c r="I263" i="23"/>
  <c r="H344" i="23"/>
  <c r="I355" i="23"/>
  <c r="H165" i="23"/>
  <c r="I316" i="23"/>
  <c r="I164" i="23"/>
  <c r="H396" i="23"/>
  <c r="L121" i="23"/>
  <c r="J326" i="23"/>
  <c r="G136" i="23"/>
  <c r="J349" i="23"/>
  <c r="C243" i="23"/>
  <c r="E396" i="23"/>
  <c r="I136" i="23"/>
  <c r="H387" i="23"/>
  <c r="E178" i="23"/>
  <c r="H310" i="23"/>
  <c r="I391" i="23"/>
  <c r="B76" i="23"/>
  <c r="H183" i="23"/>
  <c r="I364" i="23"/>
  <c r="H142" i="23"/>
  <c r="I179" i="23"/>
  <c r="H274" i="23"/>
  <c r="H186" i="23"/>
  <c r="J235" i="23"/>
  <c r="J127" i="23"/>
  <c r="C169" i="23"/>
  <c r="J256" i="23"/>
  <c r="G123" i="23"/>
  <c r="F156" i="23"/>
  <c r="I282" i="23"/>
  <c r="C238" i="23"/>
  <c r="H258" i="23"/>
  <c r="H134" i="23"/>
  <c r="H324" i="23"/>
  <c r="I107" i="23"/>
  <c r="B96" i="23"/>
  <c r="I135" i="23"/>
  <c r="I283" i="23"/>
  <c r="H114" i="23"/>
  <c r="J380" i="23"/>
  <c r="M121" i="23"/>
  <c r="I373" i="23"/>
  <c r="D367" i="23"/>
  <c r="D256" i="23"/>
  <c r="H219" i="23"/>
  <c r="H322" i="23"/>
  <c r="H358" i="23"/>
  <c r="I205" i="23"/>
  <c r="J267" i="23"/>
  <c r="J325" i="23"/>
  <c r="H318" i="23"/>
  <c r="I318" i="23"/>
  <c r="H382" i="23"/>
  <c r="H102" i="23"/>
  <c r="H195" i="23"/>
  <c r="G105" i="23"/>
  <c r="N278" i="23"/>
  <c r="J163" i="23"/>
  <c r="J182" i="23"/>
  <c r="K189" i="23"/>
  <c r="D237" i="23"/>
  <c r="M195" i="23"/>
  <c r="M132" i="23"/>
  <c r="J215" i="23"/>
  <c r="C295" i="23"/>
  <c r="J252" i="23"/>
  <c r="J345" i="23"/>
  <c r="C336" i="23"/>
  <c r="J272" i="23"/>
  <c r="J274" i="23"/>
  <c r="L288" i="23"/>
  <c r="K113" i="23"/>
  <c r="F223" i="23"/>
  <c r="E181" i="23"/>
  <c r="E145" i="23"/>
  <c r="M130" i="23"/>
  <c r="G330" i="23"/>
  <c r="G236" i="23"/>
  <c r="G103" i="23"/>
  <c r="K220" i="23"/>
  <c r="D184" i="23"/>
  <c r="J232" i="23"/>
  <c r="M141" i="23"/>
  <c r="L107" i="23"/>
  <c r="G206" i="23"/>
  <c r="C111" i="23"/>
  <c r="I276" i="23"/>
  <c r="H372" i="23"/>
  <c r="J138" i="23"/>
  <c r="B45" i="23"/>
  <c r="I366" i="23"/>
  <c r="L139" i="23"/>
  <c r="H349" i="23"/>
  <c r="I256" i="23"/>
  <c r="H139" i="23"/>
  <c r="H265" i="23"/>
  <c r="B82" i="23"/>
  <c r="H376" i="23"/>
  <c r="B35" i="23"/>
  <c r="H225" i="23"/>
  <c r="I154" i="23"/>
  <c r="I340" i="23"/>
  <c r="H248" i="23"/>
  <c r="H152" i="23"/>
  <c r="G257" i="23"/>
  <c r="G107" i="23"/>
  <c r="E151" i="23"/>
  <c r="F166" i="23"/>
  <c r="J357" i="23"/>
  <c r="M126" i="23"/>
  <c r="I388" i="23"/>
  <c r="C141" i="23"/>
  <c r="H166" i="23"/>
  <c r="H230" i="23"/>
  <c r="H312" i="23"/>
  <c r="I319" i="23"/>
  <c r="H193" i="23"/>
  <c r="I111" i="23"/>
  <c r="I377" i="23"/>
  <c r="I138" i="23"/>
  <c r="H278" i="23"/>
  <c r="I166" i="23"/>
  <c r="I127" i="23"/>
  <c r="J301" i="23"/>
  <c r="E324" i="23"/>
  <c r="F172" i="23"/>
  <c r="N185" i="23"/>
  <c r="J135" i="23"/>
  <c r="G363" i="23"/>
  <c r="J398" i="23"/>
  <c r="G102" i="23"/>
  <c r="N142" i="23"/>
  <c r="C197" i="23"/>
  <c r="M172" i="23"/>
  <c r="N166" i="23"/>
  <c r="J302" i="23"/>
  <c r="J171" i="23"/>
  <c r="D195" i="23"/>
  <c r="N340" i="23"/>
  <c r="C158" i="23"/>
  <c r="M108" i="23"/>
  <c r="M103" i="23"/>
  <c r="L156" i="23"/>
  <c r="E105" i="23"/>
  <c r="M365" i="23"/>
  <c r="J228" i="23"/>
  <c r="J198" i="23"/>
  <c r="G132" i="23"/>
  <c r="K387" i="23"/>
  <c r="N121" i="23"/>
  <c r="N126" i="23"/>
  <c r="G162" i="23"/>
  <c r="C160" i="23"/>
  <c r="D140" i="23"/>
  <c r="J167" i="23"/>
  <c r="J283" i="23"/>
  <c r="J397" i="23"/>
  <c r="L163" i="23"/>
  <c r="C205" i="23"/>
  <c r="G380" i="23"/>
  <c r="L105" i="23"/>
  <c r="G142" i="23"/>
  <c r="J121" i="23"/>
  <c r="D142" i="23"/>
  <c r="F228" i="23"/>
  <c r="J361" i="23"/>
  <c r="J265" i="23"/>
  <c r="E127" i="23"/>
  <c r="K298" i="23"/>
  <c r="E108" i="23"/>
  <c r="E128" i="23"/>
  <c r="M229" i="23"/>
  <c r="K209" i="23"/>
  <c r="D179" i="23"/>
  <c r="C149" i="23"/>
  <c r="C322" i="23"/>
  <c r="E366" i="23"/>
  <c r="N118" i="23"/>
  <c r="D169" i="23"/>
  <c r="E109" i="23"/>
  <c r="D293" i="23"/>
  <c r="K128" i="23"/>
  <c r="L146" i="23"/>
  <c r="F128" i="23"/>
  <c r="D145" i="23"/>
  <c r="G365" i="23"/>
  <c r="D225" i="23"/>
  <c r="D272" i="23"/>
  <c r="G130" i="23"/>
  <c r="N196" i="23"/>
  <c r="G117" i="23"/>
  <c r="M152" i="23"/>
  <c r="F369" i="23"/>
  <c r="G256" i="23"/>
  <c r="N252" i="23"/>
  <c r="M273" i="23"/>
  <c r="G139" i="23"/>
  <c r="G186" i="23"/>
  <c r="F371" i="23"/>
  <c r="G344" i="23"/>
  <c r="N324" i="23"/>
  <c r="K307" i="23"/>
  <c r="C357" i="23"/>
  <c r="F397" i="23"/>
  <c r="D295" i="23"/>
  <c r="F305" i="23"/>
  <c r="C398" i="23"/>
  <c r="J372" i="23"/>
  <c r="M203" i="23"/>
  <c r="D288" i="23"/>
  <c r="K163" i="23"/>
  <c r="F141" i="23"/>
  <c r="M105" i="23"/>
  <c r="J371" i="23"/>
  <c r="J358" i="23"/>
  <c r="M380" i="23"/>
  <c r="K212" i="23"/>
  <c r="F159" i="23"/>
  <c r="G151" i="23"/>
  <c r="N129" i="23"/>
  <c r="M150" i="23"/>
  <c r="N344" i="23"/>
  <c r="E198" i="23"/>
  <c r="J185" i="23"/>
  <c r="J153" i="23"/>
  <c r="J155" i="23"/>
  <c r="F225" i="23"/>
  <c r="K271" i="23"/>
  <c r="M158" i="23"/>
  <c r="G135" i="23"/>
  <c r="C119" i="23"/>
  <c r="F109" i="23"/>
  <c r="E319" i="23"/>
  <c r="C179" i="23"/>
  <c r="C101" i="23"/>
  <c r="M138" i="23"/>
  <c r="L238" i="23"/>
  <c r="K375" i="23"/>
  <c r="N232" i="23"/>
  <c r="F204" i="23"/>
  <c r="K232" i="23"/>
  <c r="C146" i="23"/>
  <c r="G250" i="23"/>
  <c r="K313" i="23"/>
  <c r="N345" i="23"/>
  <c r="N251" i="23"/>
  <c r="N300" i="23"/>
  <c r="E174" i="23"/>
  <c r="K196" i="23"/>
  <c r="C371" i="23"/>
  <c r="K118" i="23"/>
  <c r="D273" i="23"/>
  <c r="M184" i="23"/>
  <c r="K116" i="23"/>
  <c r="E160" i="23"/>
  <c r="E233" i="23"/>
  <c r="N215" i="23"/>
  <c r="C308" i="23"/>
  <c r="E367" i="23"/>
  <c r="C286" i="23"/>
  <c r="G383" i="23"/>
  <c r="D215" i="23"/>
  <c r="C346" i="23"/>
  <c r="E202" i="23"/>
  <c r="J278" i="23"/>
  <c r="E236" i="23"/>
  <c r="E175" i="23"/>
  <c r="G235" i="23"/>
  <c r="M135" i="23"/>
  <c r="J266" i="23"/>
  <c r="K228" i="23"/>
  <c r="I308" i="23"/>
  <c r="I399" i="23"/>
  <c r="J211" i="23"/>
  <c r="H308" i="23"/>
  <c r="I208" i="23"/>
  <c r="I209" i="23"/>
  <c r="H122" i="23"/>
  <c r="B87" i="23"/>
  <c r="H243" i="23"/>
  <c r="I224" i="23"/>
  <c r="B11" i="23"/>
  <c r="H204" i="23"/>
  <c r="I162" i="23"/>
  <c r="H282" i="23"/>
  <c r="I237" i="23"/>
  <c r="I117" i="23"/>
  <c r="I202" i="23"/>
  <c r="J385" i="23"/>
  <c r="J374" i="23"/>
  <c r="G128" i="23"/>
  <c r="J190" i="23"/>
  <c r="G214" i="23"/>
  <c r="L102" i="23"/>
  <c r="B65" i="23"/>
  <c r="H247" i="23"/>
  <c r="M149" i="23"/>
  <c r="I299" i="23"/>
  <c r="B100" i="23"/>
  <c r="H137" i="23"/>
  <c r="I128" i="23"/>
  <c r="H113" i="23"/>
  <c r="I354" i="23"/>
  <c r="H266" i="23"/>
  <c r="B54" i="23"/>
  <c r="I181" i="23"/>
  <c r="I115" i="23"/>
  <c r="H131" i="23"/>
  <c r="M214" i="23"/>
  <c r="J115" i="23"/>
  <c r="N192" i="23"/>
  <c r="J313" i="23"/>
  <c r="F187" i="23"/>
  <c r="N259" i="23"/>
  <c r="N123" i="23"/>
  <c r="L281" i="23"/>
  <c r="J145" i="23"/>
  <c r="C130" i="23"/>
  <c r="J180" i="23"/>
  <c r="C198" i="23"/>
  <c r="J295" i="23"/>
  <c r="G239" i="23"/>
  <c r="K137" i="23"/>
  <c r="E237" i="23"/>
  <c r="L154" i="23"/>
  <c r="K104" i="23"/>
  <c r="J339" i="23"/>
  <c r="M272" i="23"/>
  <c r="J134" i="23"/>
  <c r="G157" i="23"/>
  <c r="E283" i="23"/>
  <c r="K190" i="23"/>
  <c r="L258" i="23"/>
  <c r="J245" i="23"/>
  <c r="J158" i="23"/>
  <c r="C157" i="23"/>
  <c r="J365" i="23"/>
  <c r="G140" i="23"/>
  <c r="L160" i="23"/>
  <c r="N172" i="23"/>
  <c r="F117" i="23"/>
  <c r="N230" i="23"/>
  <c r="D159" i="23"/>
  <c r="C228" i="23"/>
  <c r="J119" i="23"/>
  <c r="F163" i="23"/>
  <c r="C209" i="23"/>
  <c r="C159" i="23"/>
  <c r="M228" i="23"/>
  <c r="K153" i="23"/>
  <c r="G131" i="23"/>
  <c r="M140" i="23"/>
  <c r="G219" i="23"/>
  <c r="K121" i="23"/>
  <c r="L206" i="23"/>
  <c r="J367" i="23"/>
  <c r="F113" i="23"/>
  <c r="D118" i="23"/>
  <c r="E209" i="23"/>
  <c r="C257" i="23"/>
  <c r="K239" i="23"/>
  <c r="E257" i="23"/>
  <c r="E138" i="23"/>
  <c r="G301" i="23"/>
  <c r="N161" i="23"/>
  <c r="G173" i="23"/>
  <c r="L235" i="23"/>
  <c r="M238" i="23"/>
  <c r="F235" i="23"/>
  <c r="D313" i="23"/>
  <c r="D345" i="23"/>
  <c r="F355" i="23"/>
  <c r="J346" i="23"/>
  <c r="M127" i="23"/>
  <c r="L117" i="23"/>
  <c r="C203" i="23"/>
  <c r="K169" i="23"/>
  <c r="K120" i="23"/>
  <c r="F332" i="23"/>
  <c r="N139" i="23"/>
  <c r="C116" i="23"/>
  <c r="D152" i="23"/>
  <c r="K205" i="23"/>
  <c r="L324" i="23"/>
  <c r="F376" i="23"/>
  <c r="M245" i="23"/>
  <c r="M349" i="23"/>
  <c r="L269" i="23"/>
  <c r="M309" i="23"/>
  <c r="L395" i="23"/>
  <c r="G261" i="23"/>
  <c r="G305" i="23"/>
  <c r="N107" i="23"/>
  <c r="J260" i="23"/>
  <c r="D206" i="23"/>
  <c r="J114" i="23"/>
  <c r="J309" i="23"/>
  <c r="G179" i="23"/>
  <c r="G259" i="23"/>
  <c r="H215" i="23"/>
  <c r="B67" i="23"/>
  <c r="C110" i="23"/>
  <c r="B84" i="23"/>
  <c r="E123" i="23"/>
  <c r="H107" i="23"/>
  <c r="B92" i="23"/>
  <c r="H272" i="23"/>
  <c r="H135" i="23"/>
  <c r="I170" i="23"/>
  <c r="I203" i="23"/>
  <c r="H328" i="23"/>
  <c r="H380" i="23"/>
  <c r="B68" i="23"/>
  <c r="I223" i="23"/>
  <c r="I207" i="23"/>
  <c r="I145" i="23"/>
  <c r="L141" i="23"/>
  <c r="J305" i="23"/>
  <c r="D235" i="23"/>
  <c r="C173" i="23"/>
  <c r="J310" i="23"/>
  <c r="C248" i="23"/>
  <c r="H315" i="23"/>
  <c r="I376" i="23"/>
  <c r="N152" i="23"/>
  <c r="I278" i="23"/>
  <c r="I173" i="23"/>
  <c r="H298" i="23"/>
  <c r="H228" i="23"/>
  <c r="I245" i="23"/>
  <c r="I129" i="23"/>
  <c r="I233" i="23"/>
  <c r="B46" i="23"/>
  <c r="H334" i="23"/>
  <c r="I229" i="23"/>
  <c r="I152" i="23"/>
  <c r="D151" i="23"/>
  <c r="J322" i="23"/>
  <c r="M236" i="23"/>
  <c r="L183" i="23"/>
  <c r="J383" i="23"/>
  <c r="L223" i="23"/>
  <c r="L133" i="23"/>
  <c r="J212" i="23"/>
  <c r="J284" i="23"/>
  <c r="F153" i="23"/>
  <c r="J109" i="23"/>
  <c r="C118" i="23"/>
  <c r="E166" i="23"/>
  <c r="K138" i="23"/>
  <c r="F158" i="23"/>
  <c r="E195" i="23"/>
  <c r="F367" i="23"/>
  <c r="K383" i="23"/>
  <c r="J221" i="23"/>
  <c r="J130" i="23"/>
  <c r="J250" i="23"/>
  <c r="L129" i="23"/>
  <c r="K107" i="23"/>
  <c r="C194" i="23"/>
  <c r="K111" i="23"/>
  <c r="D107" i="23"/>
  <c r="J199" i="23"/>
  <c r="J387" i="23"/>
  <c r="J105" i="23"/>
  <c r="E288" i="23"/>
  <c r="M220" i="23"/>
  <c r="J117" i="23"/>
  <c r="J336" i="23"/>
  <c r="L224" i="23"/>
  <c r="M139" i="23"/>
  <c r="D165" i="23"/>
  <c r="L225" i="23"/>
  <c r="J269" i="23"/>
  <c r="J170" i="23"/>
  <c r="L196" i="23"/>
  <c r="E180" i="23"/>
  <c r="G156" i="23"/>
  <c r="J146" i="23"/>
  <c r="J338" i="23"/>
  <c r="J157" i="23"/>
  <c r="J303" i="23"/>
  <c r="D108" i="23"/>
  <c r="F107" i="23"/>
  <c r="M280" i="23"/>
  <c r="C113" i="23"/>
  <c r="N120" i="23"/>
  <c r="G155" i="23"/>
  <c r="D119" i="23"/>
  <c r="D223" i="23"/>
  <c r="L301" i="23"/>
  <c r="D342" i="23"/>
  <c r="M301" i="23"/>
  <c r="J110" i="23"/>
  <c r="M204" i="23"/>
  <c r="G145" i="23"/>
  <c r="M250" i="23"/>
  <c r="E372" i="23"/>
  <c r="M137" i="23"/>
  <c r="E289" i="23"/>
  <c r="L173" i="23"/>
  <c r="L354" i="23"/>
  <c r="G251" i="23"/>
  <c r="F308" i="23"/>
  <c r="G252" i="23"/>
  <c r="M307" i="23"/>
  <c r="L226" i="23"/>
  <c r="K186" i="23"/>
  <c r="L152" i="23"/>
  <c r="D205" i="23"/>
  <c r="D178" i="23"/>
  <c r="K318" i="23"/>
  <c r="F155" i="23"/>
  <c r="E205" i="23"/>
  <c r="F287" i="23"/>
  <c r="C138" i="23"/>
  <c r="K215" i="23"/>
  <c r="G286" i="23"/>
  <c r="E322" i="23"/>
  <c r="M218" i="23"/>
  <c r="D187" i="23"/>
  <c r="J226" i="23"/>
  <c r="F132" i="23"/>
  <c r="L166" i="23"/>
  <c r="J169" i="23"/>
  <c r="F111" i="23"/>
  <c r="I379" i="23"/>
  <c r="I140" i="23"/>
  <c r="H208" i="23"/>
  <c r="F198" i="23"/>
  <c r="I300" i="23"/>
  <c r="C265" i="23"/>
  <c r="B81" i="23"/>
  <c r="B57" i="23"/>
  <c r="H267" i="23"/>
  <c r="B80" i="23"/>
  <c r="I274" i="23"/>
  <c r="H111" i="23"/>
  <c r="I327" i="23"/>
  <c r="H352" i="23"/>
  <c r="B10" i="23"/>
  <c r="I214" i="23"/>
  <c r="H187" i="23"/>
  <c r="I365" i="23"/>
  <c r="K187" i="23"/>
  <c r="J262" i="23"/>
  <c r="K334" i="23"/>
  <c r="F145" i="23"/>
  <c r="F133" i="23"/>
  <c r="K208" i="23"/>
  <c r="I247" i="23"/>
  <c r="H235" i="23"/>
  <c r="M211" i="23"/>
  <c r="H167" i="23"/>
  <c r="H220" i="23"/>
  <c r="H296" i="23"/>
  <c r="H162" i="23"/>
  <c r="I190" i="23"/>
  <c r="H260" i="23"/>
  <c r="H281" i="23"/>
  <c r="I139" i="23"/>
  <c r="I240" i="23"/>
  <c r="H256" i="23"/>
  <c r="I397" i="23"/>
  <c r="E139" i="23"/>
  <c r="E141" i="23"/>
  <c r="J142" i="23"/>
  <c r="J184" i="23"/>
  <c r="G109" i="23"/>
  <c r="G267" i="23"/>
  <c r="N173" i="23"/>
  <c r="J400" i="23"/>
  <c r="J186" i="23"/>
  <c r="K358" i="23"/>
  <c r="J259" i="23"/>
  <c r="G149" i="23"/>
  <c r="L229" i="23"/>
  <c r="G137" i="23"/>
  <c r="L237" i="23"/>
  <c r="D154" i="23"/>
  <c r="N229" i="23"/>
  <c r="N105" i="23"/>
  <c r="C121" i="23"/>
  <c r="J136" i="23"/>
  <c r="E107" i="23"/>
  <c r="J286" i="23"/>
  <c r="J154" i="23"/>
  <c r="L274" i="23"/>
  <c r="L209" i="23"/>
  <c r="D247" i="23"/>
  <c r="J328" i="23"/>
  <c r="J334" i="23"/>
  <c r="J233" i="23"/>
  <c r="D245" i="23"/>
  <c r="E277" i="23"/>
  <c r="C105" i="23"/>
  <c r="J281" i="23"/>
  <c r="G138" i="23"/>
  <c r="K185" i="23"/>
  <c r="G228" i="23"/>
  <c r="L145" i="23"/>
  <c r="J132" i="23"/>
  <c r="E187" i="23"/>
  <c r="F292" i="23"/>
  <c r="C153" i="23"/>
  <c r="D132" i="23"/>
  <c r="J227" i="23"/>
  <c r="J203" i="23"/>
  <c r="J324" i="23"/>
  <c r="D121" i="23"/>
  <c r="C156" i="23"/>
  <c r="C230" i="23"/>
  <c r="F135" i="23"/>
  <c r="M209" i="23"/>
  <c r="M290" i="23"/>
  <c r="D298" i="23"/>
  <c r="F101" i="23"/>
  <c r="L138" i="23"/>
  <c r="E176" i="23"/>
  <c r="M239" i="23"/>
  <c r="D176" i="23"/>
  <c r="C129" i="23"/>
  <c r="D337" i="23"/>
  <c r="M235" i="23"/>
  <c r="F171" i="23"/>
  <c r="G336" i="23"/>
  <c r="G110" i="23"/>
  <c r="C375" i="23"/>
  <c r="K193" i="23"/>
  <c r="L162" i="23"/>
  <c r="F203" i="23"/>
  <c r="G395" i="23"/>
  <c r="N292" i="23"/>
  <c r="N318" i="23"/>
  <c r="F116" i="23"/>
  <c r="M264" i="23"/>
  <c r="D192" i="23"/>
  <c r="M136" i="23"/>
  <c r="D326" i="23"/>
  <c r="L305" i="23"/>
  <c r="K290" i="23"/>
  <c r="M324" i="23"/>
  <c r="F278" i="23"/>
  <c r="G278" i="23"/>
  <c r="E349" i="23"/>
  <c r="L259" i="23"/>
  <c r="D399" i="23"/>
  <c r="N395" i="23"/>
  <c r="G230" i="23"/>
  <c r="J164" i="23"/>
  <c r="F200" i="23"/>
  <c r="G114" i="23"/>
  <c r="J181" i="23"/>
  <c r="F184" i="23"/>
  <c r="I307" i="23"/>
  <c r="I368" i="23"/>
  <c r="J331" i="23"/>
  <c r="N156" i="23"/>
  <c r="B38" i="23"/>
  <c r="J118" i="23"/>
  <c r="I280" i="23"/>
  <c r="I228" i="23"/>
  <c r="I389" i="23"/>
  <c r="I125" i="23"/>
  <c r="H280" i="23"/>
  <c r="H160" i="23"/>
  <c r="H373" i="23"/>
  <c r="H233" i="23"/>
  <c r="I320" i="23"/>
  <c r="I310" i="23"/>
  <c r="B77" i="23"/>
  <c r="H205" i="23"/>
  <c r="L159" i="23"/>
  <c r="J125" i="23"/>
  <c r="J107" i="23"/>
  <c r="M230" i="23"/>
  <c r="M263" i="23"/>
  <c r="M102" i="23"/>
  <c r="I358" i="23"/>
  <c r="I285" i="23"/>
  <c r="B79" i="23"/>
  <c r="I374" i="23"/>
  <c r="I305" i="23"/>
  <c r="I185" i="23"/>
  <c r="I387" i="23"/>
  <c r="H157" i="23"/>
  <c r="B43" i="23"/>
  <c r="H388" i="23"/>
  <c r="H151" i="23"/>
  <c r="I178" i="23"/>
  <c r="B71" i="23"/>
  <c r="H242" i="23"/>
  <c r="G237" i="23"/>
  <c r="L187" i="23"/>
  <c r="N214" i="23"/>
  <c r="N140" i="23"/>
  <c r="K192" i="23"/>
  <c r="L272" i="23"/>
  <c r="E256" i="23"/>
  <c r="L175" i="23"/>
  <c r="L157" i="23"/>
  <c r="J258" i="23"/>
  <c r="J123" i="23"/>
  <c r="L182" i="23"/>
  <c r="J101" i="23"/>
  <c r="K102" i="23"/>
  <c r="L195" i="23"/>
  <c r="M340" i="23"/>
  <c r="D113" i="23"/>
  <c r="L132" i="23"/>
  <c r="M197" i="23"/>
  <c r="J335" i="23"/>
  <c r="E247" i="23"/>
  <c r="J285" i="23"/>
  <c r="F197" i="23"/>
  <c r="D190" i="23"/>
  <c r="C235" i="23"/>
  <c r="E183" i="23"/>
  <c r="D141" i="23"/>
  <c r="J293" i="23"/>
  <c r="J209" i="23"/>
  <c r="F110" i="23"/>
  <c r="N309" i="23"/>
  <c r="J315" i="23"/>
  <c r="K133" i="23"/>
  <c r="C155" i="23"/>
  <c r="N165" i="23"/>
  <c r="N336" i="23"/>
  <c r="C202" i="23"/>
  <c r="F263" i="23"/>
  <c r="J275" i="23"/>
  <c r="J316" i="23"/>
  <c r="N228" i="23"/>
  <c r="E208" i="23"/>
  <c r="E129" i="23"/>
  <c r="J384" i="23"/>
  <c r="K142" i="23"/>
  <c r="K197" i="23"/>
  <c r="G225" i="23"/>
  <c r="G172" i="23"/>
  <c r="K229" i="23"/>
  <c r="G154" i="23"/>
  <c r="E309" i="23"/>
  <c r="M332" i="23"/>
  <c r="M169" i="23"/>
  <c r="D109" i="23"/>
  <c r="G268" i="23"/>
  <c r="C232" i="23"/>
  <c r="C268" i="23"/>
  <c r="L214" i="23"/>
  <c r="D128" i="23"/>
  <c r="G146" i="23"/>
  <c r="C218" i="23"/>
  <c r="D248" i="23"/>
  <c r="C225" i="23"/>
  <c r="C365" i="23"/>
  <c r="D226" i="23"/>
  <c r="D117" i="23"/>
  <c r="C196" i="23"/>
  <c r="K349" i="23"/>
  <c r="D279" i="23"/>
  <c r="D111" i="23"/>
  <c r="E186" i="23"/>
  <c r="K152" i="23"/>
  <c r="N205" i="23"/>
  <c r="E369" i="23"/>
  <c r="F364" i="23"/>
  <c r="N137" i="23"/>
  <c r="C376" i="23"/>
  <c r="D340" i="23"/>
  <c r="E359" i="23"/>
  <c r="D325" i="23"/>
  <c r="D346" i="23"/>
  <c r="C353" i="23"/>
  <c r="N253" i="23"/>
  <c r="C274" i="23"/>
  <c r="C132" i="23"/>
  <c r="F229" i="23"/>
  <c r="N363" i="23"/>
  <c r="J360" i="23"/>
  <c r="C137" i="23"/>
  <c r="N206" i="23"/>
  <c r="G187" i="23"/>
  <c r="D105" i="23"/>
  <c r="J126" i="23"/>
  <c r="C252" i="23"/>
  <c r="C183" i="23"/>
  <c r="L207" i="23"/>
  <c r="K140" i="23"/>
  <c r="M296" i="23"/>
  <c r="L228" i="23"/>
  <c r="M187" i="23"/>
  <c r="J327" i="23"/>
  <c r="K214" i="23"/>
  <c r="J251" i="23"/>
  <c r="G141" i="23"/>
  <c r="J369" i="23"/>
  <c r="J320" i="23"/>
  <c r="M205" i="23"/>
  <c r="G185" i="23"/>
  <c r="C220" i="23"/>
  <c r="M260" i="23"/>
  <c r="J208" i="23"/>
  <c r="L110" i="23"/>
  <c r="F126" i="23"/>
  <c r="E164" i="23"/>
  <c r="E133" i="23"/>
  <c r="F105" i="23"/>
  <c r="J225" i="23"/>
  <c r="L298" i="23"/>
  <c r="K382" i="23"/>
  <c r="G164" i="23"/>
  <c r="E272" i="23"/>
  <c r="C102" i="23"/>
  <c r="E243" i="23"/>
  <c r="J263" i="23"/>
  <c r="C123" i="23"/>
  <c r="J160" i="23"/>
  <c r="N243" i="23"/>
  <c r="M159" i="23"/>
  <c r="K206" i="23"/>
  <c r="C200" i="23"/>
  <c r="G200" i="23"/>
  <c r="K367" i="23"/>
  <c r="K162" i="23"/>
  <c r="F140" i="23"/>
  <c r="F164" i="23"/>
  <c r="C229" i="23"/>
  <c r="D368" i="23"/>
  <c r="L149" i="23"/>
  <c r="N135" i="23"/>
  <c r="G176" i="23"/>
  <c r="F301" i="23"/>
  <c r="F344" i="23"/>
  <c r="C223" i="23"/>
  <c r="G118" i="23"/>
  <c r="C182" i="23"/>
  <c r="N169" i="23"/>
  <c r="G374" i="23"/>
  <c r="M109" i="23"/>
  <c r="N257" i="23"/>
  <c r="F211" i="23"/>
  <c r="F342" i="23"/>
  <c r="C377" i="23"/>
  <c r="G159" i="23"/>
  <c r="D257" i="23"/>
  <c r="K238" i="23"/>
  <c r="G337" i="23"/>
  <c r="F181" i="23"/>
  <c r="G211" i="23"/>
  <c r="G315" i="23"/>
  <c r="D232" i="23"/>
  <c r="G282" i="23"/>
  <c r="G258" i="23"/>
  <c r="F174" i="23"/>
  <c r="N248" i="23"/>
  <c r="F327" i="23"/>
  <c r="L218" i="23"/>
  <c r="C152" i="23"/>
  <c r="E153" i="23"/>
  <c r="K130" i="23"/>
  <c r="F329" i="23"/>
  <c r="G127" i="23"/>
  <c r="K251" i="23"/>
  <c r="F162" i="23"/>
  <c r="C181" i="23"/>
  <c r="N388" i="23"/>
  <c r="K236" i="23"/>
  <c r="J220" i="23"/>
  <c r="E169" i="23"/>
  <c r="C264" i="23"/>
  <c r="D400" i="23"/>
  <c r="N203" i="23"/>
  <c r="C139" i="23"/>
  <c r="E136" i="23"/>
  <c r="M186" i="23"/>
  <c r="E338" i="23"/>
  <c r="L200" i="23"/>
  <c r="K330" i="23"/>
  <c r="E390" i="23"/>
  <c r="F130" i="23"/>
  <c r="L385" i="23"/>
  <c r="M354" i="23"/>
  <c r="K293" i="23"/>
  <c r="E125" i="23"/>
  <c r="G321" i="23"/>
  <c r="M271" i="23"/>
  <c r="E330" i="23"/>
  <c r="D155" i="23"/>
  <c r="E313" i="23"/>
  <c r="C359" i="23"/>
  <c r="N349" i="23"/>
  <c r="F320" i="23"/>
  <c r="L271" i="23"/>
  <c r="K320" i="23"/>
  <c r="M362" i="23"/>
  <c r="K355" i="23"/>
  <c r="E113" i="23"/>
  <c r="M183" i="23"/>
  <c r="J234" i="23"/>
  <c r="E121" i="23"/>
  <c r="J366" i="23"/>
  <c r="F221" i="23"/>
  <c r="N145" i="23"/>
  <c r="K132" i="23"/>
  <c r="C259" i="23"/>
  <c r="J299" i="23"/>
  <c r="D185" i="23"/>
  <c r="N209" i="23"/>
  <c r="D230" i="23"/>
  <c r="J340" i="23"/>
  <c r="J271" i="23"/>
  <c r="J379" i="23"/>
  <c r="N119" i="23"/>
  <c r="M110" i="23"/>
  <c r="K160" i="23"/>
  <c r="F102" i="23"/>
  <c r="D383" i="23"/>
  <c r="L230" i="23"/>
  <c r="E137" i="23"/>
  <c r="N159" i="23"/>
  <c r="N141" i="23"/>
  <c r="N187" i="23"/>
  <c r="J207" i="23"/>
  <c r="C187" i="23"/>
  <c r="F313" i="23"/>
  <c r="L165" i="23"/>
  <c r="G158" i="23"/>
  <c r="C260" i="23"/>
  <c r="J152" i="23"/>
  <c r="D211" i="23"/>
  <c r="J279" i="23"/>
  <c r="F150" i="23"/>
  <c r="N193" i="23"/>
  <c r="E214" i="23"/>
  <c r="M189" i="23"/>
  <c r="K180" i="23"/>
  <c r="N355" i="23"/>
  <c r="F180" i="23"/>
  <c r="M288" i="23"/>
  <c r="M165" i="23"/>
  <c r="M151" i="23"/>
  <c r="N189" i="23"/>
  <c r="M133" i="23"/>
  <c r="E135" i="23"/>
  <c r="C151" i="23"/>
  <c r="J341" i="23"/>
  <c r="E170" i="23"/>
  <c r="F108" i="23"/>
  <c r="M134" i="23"/>
  <c r="F325" i="23"/>
  <c r="C186" i="23"/>
  <c r="F149" i="23"/>
  <c r="E158" i="23"/>
  <c r="N164" i="23"/>
  <c r="L120" i="23"/>
  <c r="G113" i="23"/>
  <c r="F239" i="23"/>
  <c r="F238" i="23"/>
  <c r="D366" i="23"/>
  <c r="D375" i="23"/>
  <c r="D138" i="23"/>
  <c r="L119" i="23"/>
  <c r="L285" i="23"/>
  <c r="K223" i="23"/>
  <c r="E239" i="23"/>
  <c r="D182" i="23"/>
  <c r="K101" i="23"/>
  <c r="K146" i="23"/>
  <c r="N322" i="23"/>
  <c r="E388" i="23"/>
  <c r="M117" i="23"/>
  <c r="M101" i="23"/>
  <c r="F232" i="23"/>
  <c r="L128" i="23"/>
  <c r="L250" i="23"/>
  <c r="K145" i="23"/>
  <c r="N128" i="23"/>
  <c r="D101" i="23"/>
  <c r="M353" i="23"/>
  <c r="F337" i="23"/>
  <c r="L251" i="23"/>
  <c r="D274" i="23"/>
  <c r="D377" i="23"/>
  <c r="M311" i="23"/>
  <c r="L127" i="23"/>
  <c r="F196" i="23"/>
  <c r="D174" i="23"/>
  <c r="E162" i="23"/>
  <c r="E308" i="23"/>
  <c r="E152" i="23"/>
  <c r="C117" i="23"/>
  <c r="F399" i="23"/>
  <c r="C364" i="23"/>
  <c r="G233" i="23"/>
  <c r="J344" i="23"/>
  <c r="G182" i="23"/>
  <c r="G152" i="23"/>
  <c r="E184" i="23"/>
  <c r="F205" i="23"/>
  <c r="M226" i="23"/>
  <c r="E364" i="23"/>
  <c r="E264" i="23"/>
  <c r="N184" i="23"/>
  <c r="E192" i="23"/>
  <c r="E273" i="23"/>
  <c r="M382" i="23"/>
  <c r="D163" i="23"/>
  <c r="C324" i="23"/>
  <c r="M295" i="23"/>
  <c r="N155" i="23"/>
  <c r="D260" i="23"/>
  <c r="N171" i="23"/>
  <c r="L111" i="23"/>
  <c r="F122" i="23"/>
  <c r="G388" i="23"/>
  <c r="F380" i="23"/>
  <c r="G389" i="23"/>
  <c r="C293" i="23"/>
  <c r="E261" i="23"/>
  <c r="L227" i="23"/>
  <c r="N335" i="23"/>
  <c r="C246" i="23"/>
  <c r="F277" i="23"/>
  <c r="J218" i="23"/>
  <c r="M174" i="23"/>
  <c r="M243" i="23"/>
  <c r="N183" i="23"/>
  <c r="G174" i="23"/>
  <c r="N132" i="23"/>
  <c r="E282" i="23"/>
  <c r="D289" i="23"/>
  <c r="E219" i="23"/>
  <c r="J103" i="23"/>
  <c r="L313" i="23"/>
  <c r="J395" i="23"/>
  <c r="G229" i="23"/>
  <c r="F175" i="23"/>
  <c r="M247" i="23"/>
  <c r="J282" i="23"/>
  <c r="E110" i="23"/>
  <c r="G160" i="23"/>
  <c r="N296" i="23"/>
  <c r="K281" i="23"/>
  <c r="J368" i="23"/>
  <c r="G190" i="23"/>
  <c r="J187" i="23"/>
  <c r="F251" i="23"/>
  <c r="F154" i="23"/>
  <c r="L172" i="23"/>
  <c r="C142" i="23"/>
  <c r="G224" i="23"/>
  <c r="L185" i="23"/>
  <c r="M336" i="23"/>
  <c r="C278" i="23"/>
  <c r="K247" i="23"/>
  <c r="J253" i="23"/>
  <c r="K240" i="23"/>
  <c r="J137" i="23"/>
  <c r="F219" i="23"/>
  <c r="J239" i="23"/>
  <c r="E117" i="23"/>
  <c r="D175" i="23"/>
  <c r="C382" i="23"/>
  <c r="L180" i="23"/>
  <c r="D209" i="23"/>
  <c r="L340" i="23"/>
  <c r="J290" i="23"/>
  <c r="E228" i="23"/>
  <c r="N358" i="23"/>
  <c r="C193" i="23"/>
  <c r="J268" i="23"/>
  <c r="E150" i="23"/>
  <c r="K159" i="23"/>
  <c r="K225" i="23"/>
  <c r="M225" i="23"/>
  <c r="L140" i="23"/>
  <c r="J319" i="23"/>
  <c r="K252" i="23"/>
  <c r="F209" i="23"/>
  <c r="N149" i="23"/>
  <c r="M119" i="23"/>
  <c r="K135" i="23"/>
  <c r="F182" i="23"/>
  <c r="E118" i="23"/>
  <c r="N138" i="23"/>
  <c r="D268" i="23"/>
  <c r="N179" i="23"/>
  <c r="M182" i="23"/>
  <c r="N101" i="23"/>
  <c r="L239" i="23"/>
  <c r="L109" i="23"/>
  <c r="F257" i="23"/>
  <c r="C176" i="23"/>
  <c r="G223" i="23"/>
  <c r="D285" i="23"/>
  <c r="D204" i="23"/>
  <c r="L164" i="23"/>
  <c r="E196" i="23"/>
  <c r="N146" i="23"/>
  <c r="C145" i="23"/>
  <c r="G232" i="23"/>
  <c r="G218" i="23"/>
  <c r="M146" i="23"/>
  <c r="L232" i="23"/>
  <c r="G240" i="23"/>
  <c r="M289" i="23"/>
  <c r="E218" i="23"/>
  <c r="E163" i="23"/>
  <c r="E353" i="23"/>
  <c r="F303" i="23"/>
  <c r="J329" i="23"/>
  <c r="D162" i="23"/>
  <c r="M300" i="23"/>
  <c r="N153" i="23"/>
  <c r="D130" i="23"/>
  <c r="D349" i="23"/>
  <c r="G196" i="23"/>
  <c r="L174" i="23"/>
  <c r="G181" i="23"/>
  <c r="K310" i="23"/>
  <c r="N122" i="23"/>
  <c r="C166" i="23"/>
  <c r="C162" i="23"/>
  <c r="M196" i="23"/>
  <c r="E226" i="23"/>
  <c r="N364" i="23"/>
  <c r="F186" i="23"/>
  <c r="L307" i="23"/>
  <c r="D200" i="23"/>
  <c r="G226" i="23"/>
  <c r="N181" i="23"/>
  <c r="M369" i="23"/>
  <c r="G115" i="23"/>
  <c r="E134" i="23"/>
  <c r="G120" i="23"/>
  <c r="N127" i="23"/>
  <c r="F349" i="23"/>
  <c r="K161" i="23"/>
  <c r="N383" i="23"/>
  <c r="C340" i="23"/>
  <c r="C261" i="23"/>
  <c r="N369" i="23"/>
  <c r="L295" i="23"/>
  <c r="K359" i="23"/>
  <c r="F358" i="23"/>
  <c r="N342" i="23"/>
  <c r="F346" i="23"/>
  <c r="N382" i="23"/>
  <c r="K315" i="23"/>
  <c r="K344" i="23"/>
  <c r="M142" i="23"/>
  <c r="J296" i="23"/>
  <c r="G195" i="23"/>
  <c r="E149" i="23"/>
  <c r="F119" i="23"/>
  <c r="J359" i="23"/>
  <c r="M145" i="23"/>
  <c r="L190" i="23"/>
  <c r="K164" i="23"/>
  <c r="F309" i="23"/>
  <c r="J202" i="23"/>
  <c r="J166" i="23"/>
  <c r="J377" i="23"/>
  <c r="M113" i="23"/>
  <c r="C195" i="23"/>
  <c r="C172" i="23"/>
  <c r="M153" i="23"/>
  <c r="C140" i="23"/>
  <c r="C163" i="23"/>
  <c r="N110" i="23"/>
  <c r="G346" i="23"/>
  <c r="J375" i="23"/>
  <c r="N103" i="23"/>
  <c r="J392" i="23"/>
  <c r="M163" i="23"/>
  <c r="J183" i="23"/>
  <c r="C239" i="23"/>
  <c r="M256" i="23"/>
  <c r="K155" i="23"/>
  <c r="C165" i="23"/>
  <c r="C185" i="23"/>
  <c r="K278" i="23"/>
  <c r="M193" i="23"/>
  <c r="D129" i="23"/>
  <c r="J298" i="23"/>
  <c r="J307" i="23"/>
  <c r="J162" i="23"/>
  <c r="J214" i="23"/>
  <c r="K264" i="23"/>
  <c r="J300" i="23"/>
  <c r="E355" i="23"/>
  <c r="G153" i="23"/>
  <c r="C125" i="23"/>
  <c r="G260" i="23"/>
  <c r="J223" i="23"/>
  <c r="M383" i="23"/>
  <c r="J364" i="23"/>
  <c r="N263" i="23"/>
  <c r="J242" i="23"/>
  <c r="C109" i="23"/>
  <c r="J178" i="23"/>
  <c r="N200" i="23"/>
  <c r="K200" i="23"/>
  <c r="G208" i="23"/>
  <c r="J292" i="23"/>
  <c r="C135" i="23"/>
  <c r="K154" i="23"/>
  <c r="N113" i="23"/>
  <c r="K149" i="23"/>
  <c r="D229" i="23"/>
  <c r="E368" i="23"/>
  <c r="G119" i="23"/>
  <c r="M283" i="23"/>
  <c r="L342" i="23"/>
  <c r="F118" i="23"/>
  <c r="K285" i="23"/>
  <c r="F169" i="23"/>
  <c r="K179" i="23"/>
  <c r="K182" i="23"/>
  <c r="G101" i="23"/>
  <c r="N268" i="23"/>
  <c r="F138" i="23"/>
  <c r="G366" i="23"/>
  <c r="M194" i="23"/>
  <c r="J230" i="23"/>
  <c r="G292" i="23"/>
  <c r="L181" i="23"/>
  <c r="E235" i="23"/>
  <c r="C211" i="23"/>
  <c r="E315" i="23"/>
  <c r="M181" i="23"/>
  <c r="K211" i="23"/>
  <c r="G202" i="23"/>
  <c r="E375" i="23"/>
  <c r="N375" i="23"/>
  <c r="F127" i="23"/>
  <c r="C242" i="23"/>
  <c r="M278" i="23"/>
  <c r="K123" i="23"/>
  <c r="N117" i="23"/>
  <c r="C321" i="23"/>
  <c r="D203" i="23"/>
  <c r="K174" i="23"/>
  <c r="M162" i="23"/>
  <c r="K127" i="23"/>
  <c r="F264" i="23"/>
  <c r="K399" i="23"/>
  <c r="F356" i="23"/>
  <c r="N310" i="23"/>
  <c r="D189" i="23"/>
  <c r="F139" i="23"/>
  <c r="D136" i="23"/>
  <c r="N116" i="23"/>
  <c r="L330" i="23"/>
  <c r="D264" i="23"/>
  <c r="G184" i="23"/>
  <c r="L192" i="23"/>
  <c r="D116" i="23"/>
  <c r="K397" i="23"/>
  <c r="L338" i="23"/>
  <c r="E103" i="23"/>
  <c r="F259" i="23"/>
  <c r="M339" i="23"/>
  <c r="M215" i="23"/>
  <c r="C184" i="23"/>
  <c r="C396" i="23"/>
  <c r="N313" i="23"/>
  <c r="N272" i="23"/>
  <c r="D115" i="23"/>
  <c r="E291" i="23"/>
  <c r="C372" i="23"/>
  <c r="G338" i="23"/>
  <c r="K261" i="23"/>
  <c r="D280" i="23"/>
  <c r="C273" i="23"/>
  <c r="K373" i="23"/>
  <c r="F382" i="23"/>
  <c r="G212" i="23"/>
  <c r="G354" i="23"/>
  <c r="M327" i="23"/>
  <c r="G353" i="23"/>
  <c r="L153" i="23"/>
  <c r="M364" i="23"/>
  <c r="K374" i="23"/>
  <c r="E327" i="23"/>
  <c r="K204" i="23"/>
  <c r="F125" i="23"/>
  <c r="D308" i="23"/>
  <c r="K286" i="23"/>
  <c r="F361" i="23"/>
  <c r="N384" i="23"/>
  <c r="D196" i="23"/>
  <c r="C305" i="23"/>
  <c r="G204" i="23"/>
  <c r="D382" i="23"/>
  <c r="C250" i="23"/>
  <c r="L253" i="23"/>
  <c r="L283" i="23"/>
  <c r="F282" i="23"/>
  <c r="M342" i="23"/>
  <c r="M320" i="23"/>
  <c r="M192" i="23"/>
  <c r="G126" i="23"/>
  <c r="D171" i="23"/>
  <c r="G308" i="23"/>
  <c r="M293" i="23"/>
  <c r="F115" i="23"/>
  <c r="D398" i="23"/>
  <c r="G316" i="23"/>
  <c r="M389" i="23"/>
  <c r="K156" i="23"/>
  <c r="K122" i="23"/>
  <c r="L337" i="23"/>
  <c r="E120" i="23"/>
  <c r="C362" i="23"/>
  <c r="D292" i="23"/>
  <c r="N285" i="23"/>
  <c r="E274" i="23"/>
  <c r="F362" i="23"/>
  <c r="M321" i="23"/>
  <c r="E154" i="23"/>
  <c r="E140" i="23"/>
  <c r="F267" i="23"/>
  <c r="K171" i="23"/>
  <c r="L349" i="23"/>
  <c r="M298" i="23"/>
  <c r="L252" i="23"/>
  <c r="N359" i="23"/>
  <c r="L248" i="23"/>
  <c r="D283" i="23"/>
  <c r="K371" i="23"/>
  <c r="N266" i="23"/>
  <c r="C368" i="23"/>
  <c r="D149" i="23"/>
  <c r="F283" i="23"/>
  <c r="L319" i="23"/>
  <c r="C103" i="23"/>
  <c r="G210" i="23"/>
  <c r="K363" i="23"/>
  <c r="F353" i="23"/>
  <c r="L318" i="23"/>
  <c r="G269" i="23"/>
  <c r="G372" i="23"/>
  <c r="E292" i="23"/>
  <c r="G285" i="23"/>
  <c r="K287" i="23"/>
  <c r="M246" i="23"/>
  <c r="D218" i="23"/>
  <c r="E374" i="23"/>
  <c r="M279" i="23"/>
  <c r="N377" i="23"/>
  <c r="G293" i="23"/>
  <c r="D318" i="23"/>
  <c r="N394" i="23"/>
  <c r="C313" i="23"/>
  <c r="G287" i="23"/>
  <c r="D242" i="23"/>
  <c r="M345" i="23"/>
  <c r="D361" i="23"/>
  <c r="E279" i="23"/>
  <c r="F377" i="23"/>
  <c r="N233" i="23"/>
  <c r="D305" i="23"/>
  <c r="L355" i="23"/>
  <c r="N380" i="23"/>
  <c r="G359" i="23"/>
  <c r="C338" i="23"/>
  <c r="E271" i="23"/>
  <c r="C318" i="23"/>
  <c r="K380" i="23"/>
  <c r="L373" i="23"/>
  <c r="D291" i="23"/>
  <c r="N319" i="23"/>
  <c r="N357" i="23"/>
  <c r="N315" i="23"/>
  <c r="E296" i="23"/>
  <c r="L356" i="23"/>
  <c r="D267" i="23"/>
  <c r="L233" i="23"/>
  <c r="F293" i="23"/>
  <c r="K339" i="23"/>
  <c r="E384" i="23"/>
  <c r="K332" i="23"/>
  <c r="D327" i="23"/>
  <c r="C354" i="23"/>
  <c r="F280" i="23"/>
  <c r="C126" i="23"/>
  <c r="E300" i="23"/>
  <c r="D354" i="23"/>
  <c r="K335" i="23"/>
  <c r="M316" i="23"/>
  <c r="L371" i="23"/>
  <c r="K396" i="23"/>
  <c r="C245" i="23"/>
  <c r="M385" i="23"/>
  <c r="N399" i="23"/>
  <c r="L300" i="23"/>
  <c r="K379" i="23"/>
  <c r="G340" i="23"/>
  <c r="M305" i="23"/>
  <c r="L315" i="23"/>
  <c r="F310" i="23"/>
  <c r="N337" i="23"/>
  <c r="D397" i="23"/>
  <c r="F359" i="23"/>
  <c r="L390" i="23"/>
  <c r="G362" i="23"/>
  <c r="M376" i="23"/>
  <c r="C178" i="23"/>
  <c r="M176" i="23"/>
  <c r="G271" i="23"/>
  <c r="L246" i="23"/>
  <c r="N303" i="23"/>
  <c r="E171" i="23"/>
  <c r="G277" i="23"/>
  <c r="N274" i="23"/>
  <c r="F374" i="23"/>
  <c r="K117" i="23"/>
  <c r="K384" i="23"/>
  <c r="G246" i="23"/>
  <c r="M303" i="23"/>
  <c r="L171" i="23"/>
  <c r="M125" i="23"/>
  <c r="C379" i="23"/>
  <c r="G298" i="23"/>
  <c r="M361" i="23"/>
  <c r="K246" i="23"/>
  <c r="D139" i="23"/>
  <c r="N136" i="23"/>
  <c r="K265" i="23"/>
  <c r="K345" i="23"/>
  <c r="M120" i="23"/>
  <c r="K362" i="23"/>
  <c r="L292" i="23"/>
  <c r="C345" i="23"/>
  <c r="N370" i="23"/>
  <c r="K277" i="23"/>
  <c r="N102" i="23"/>
  <c r="D319" i="23"/>
  <c r="G245" i="23"/>
  <c r="N367" i="23"/>
  <c r="C272" i="23"/>
  <c r="F298" i="23"/>
  <c r="E252" i="23"/>
  <c r="N346" i="23"/>
  <c r="F240" i="23"/>
  <c r="E389" i="23"/>
  <c r="D134" i="23"/>
  <c r="K165" i="23"/>
  <c r="D258" i="23"/>
  <c r="E290" i="23"/>
  <c r="C283" i="23"/>
  <c r="K316" i="23"/>
  <c r="M155" i="23"/>
  <c r="N210" i="23"/>
  <c r="D259" i="23"/>
  <c r="G339" i="23"/>
  <c r="F246" i="23"/>
  <c r="K372" i="23"/>
  <c r="L290" i="23"/>
  <c r="N109" i="23"/>
  <c r="G122" i="23"/>
  <c r="M397" i="23"/>
  <c r="L240" i="23"/>
  <c r="N301" i="23"/>
  <c r="K282" i="23"/>
  <c r="C134" i="23"/>
  <c r="C394" i="23"/>
  <c r="N320" i="23"/>
  <c r="F279" i="23"/>
  <c r="C298" i="23"/>
  <c r="M252" i="23"/>
  <c r="F286" i="23"/>
  <c r="E361" i="23"/>
  <c r="E321" i="23"/>
  <c r="D394" i="23"/>
  <c r="D296" i="23"/>
  <c r="G400" i="23"/>
  <c r="M291" i="23"/>
  <c r="D212" i="23"/>
  <c r="M390" i="23"/>
  <c r="D103" i="23"/>
  <c r="M286" i="23"/>
  <c r="E259" i="23"/>
  <c r="L321" i="23"/>
  <c r="K394" i="23"/>
  <c r="K296" i="23"/>
  <c r="M400" i="23"/>
  <c r="M346" i="23"/>
  <c r="K273" i="23"/>
  <c r="F384" i="23"/>
  <c r="G325" i="23"/>
  <c r="K389" i="23"/>
  <c r="F268" i="23"/>
  <c r="G369" i="23"/>
  <c r="K218" i="23"/>
  <c r="L325" i="23"/>
  <c r="N289" i="23"/>
  <c r="L392" i="23"/>
  <c r="L335" i="23"/>
  <c r="C253" i="23"/>
  <c r="K370" i="23"/>
  <c r="N291" i="23"/>
  <c r="N353" i="23"/>
  <c r="E318" i="23"/>
  <c r="C373" i="23"/>
  <c r="K291" i="23"/>
  <c r="M265" i="23"/>
  <c r="M357" i="23"/>
  <c r="M315" i="23"/>
  <c r="C307" i="23"/>
  <c r="E227" i="23"/>
  <c r="L398" i="23"/>
  <c r="G322" i="23"/>
  <c r="N204" i="23"/>
  <c r="M227" i="23"/>
  <c r="D384" i="23"/>
  <c r="C332" i="23"/>
  <c r="K327" i="23"/>
  <c r="K376" i="23"/>
  <c r="K309" i="23"/>
  <c r="M395" i="23"/>
  <c r="M355" i="23"/>
  <c r="L204" i="23"/>
  <c r="F194" i="23"/>
  <c r="N339" i="23"/>
  <c r="F273" i="23"/>
  <c r="D358" i="23"/>
  <c r="D286" i="23"/>
  <c r="C269" i="23"/>
  <c r="F354" i="23"/>
  <c r="K260" i="23"/>
  <c r="K253" i="23"/>
  <c r="L370" i="23"/>
  <c r="K110" i="23"/>
  <c r="D353" i="23"/>
  <c r="E242" i="23"/>
  <c r="L353" i="23"/>
  <c r="E399" i="23"/>
  <c r="G291" i="23"/>
  <c r="E340" i="23"/>
  <c r="K368" i="23"/>
  <c r="N207" i="23"/>
  <c r="F394" i="23"/>
  <c r="L130" i="23"/>
  <c r="F271" i="23"/>
  <c r="G399" i="23"/>
  <c r="C291" i="23"/>
  <c r="K340" i="23"/>
  <c r="C115" i="23"/>
  <c r="K272" i="23"/>
  <c r="G335" i="23"/>
  <c r="E295" i="23"/>
  <c r="N397" i="23"/>
  <c r="N226" i="23"/>
  <c r="L369" i="23"/>
  <c r="L261" i="23"/>
  <c r="C329" i="23"/>
  <c r="C161" i="23"/>
  <c r="K392" i="23"/>
  <c r="C383" i="23"/>
  <c r="F398" i="23"/>
  <c r="K303" i="23"/>
  <c r="L344" i="23"/>
  <c r="N180" i="23"/>
  <c r="G194" i="23"/>
  <c r="E258" i="23"/>
  <c r="F290" i="23"/>
  <c r="G283" i="23"/>
  <c r="G357" i="23"/>
  <c r="K103" i="23"/>
  <c r="D362" i="23"/>
  <c r="F357" i="23"/>
  <c r="M329" i="23"/>
  <c r="E267" i="23"/>
  <c r="L113" i="23"/>
  <c r="L368" i="23"/>
  <c r="N218" i="23"/>
  <c r="D278" i="23"/>
  <c r="L326" i="23"/>
  <c r="C240" i="23"/>
  <c r="C389" i="23"/>
  <c r="K268" i="23"/>
  <c r="G394" i="23"/>
  <c r="L397" i="23"/>
  <c r="K390" i="23"/>
  <c r="K325" i="23"/>
  <c r="E182" i="23"/>
  <c r="L115" i="23"/>
  <c r="C384" i="23"/>
  <c r="K292" i="23"/>
  <c r="K336" i="23"/>
  <c r="E310" i="23"/>
  <c r="F176" i="23"/>
  <c r="M122" i="23"/>
  <c r="D246" i="23"/>
  <c r="N261" i="23"/>
  <c r="D357" i="23"/>
  <c r="L103" i="23"/>
  <c r="F389" i="23"/>
  <c r="L379" i="23"/>
  <c r="L266" i="23"/>
  <c r="L389" i="23"/>
  <c r="L380" i="23"/>
  <c r="M373" i="23"/>
  <c r="M398" i="23"/>
  <c r="L260" i="23"/>
  <c r="F335" i="23"/>
  <c r="L155" i="23"/>
  <c r="N389" i="23"/>
  <c r="L268" i="23"/>
  <c r="K266" i="23"/>
  <c r="D389" i="23"/>
  <c r="D380" i="23"/>
  <c r="E373" i="23"/>
  <c r="L291" i="23"/>
  <c r="N265" i="23"/>
  <c r="N295" i="23"/>
  <c r="C374" i="23"/>
  <c r="K301" i="23"/>
  <c r="L282" i="23"/>
  <c r="K134" i="23"/>
  <c r="K295" i="23"/>
  <c r="D374" i="23"/>
  <c r="D339" i="23"/>
  <c r="G356" i="23"/>
  <c r="K398" i="23"/>
  <c r="G310" i="23"/>
  <c r="M371" i="23"/>
  <c r="K342" i="23"/>
  <c r="C369" i="23"/>
  <c r="D320" i="23"/>
  <c r="G311" i="23"/>
  <c r="G342" i="23"/>
  <c r="F319" i="23"/>
  <c r="E305" i="23"/>
  <c r="G355" i="23"/>
  <c r="M207" i="23"/>
  <c r="F339" i="23"/>
  <c r="G392" i="23"/>
  <c r="L327" i="23"/>
  <c r="G324" i="23"/>
  <c r="C339" i="23"/>
  <c r="K322" i="23"/>
  <c r="M399" i="23"/>
  <c r="F253" i="23"/>
  <c r="G320" i="23"/>
  <c r="C366" i="23"/>
  <c r="L273" i="23"/>
  <c r="C358" i="23"/>
  <c r="D324" i="23"/>
  <c r="D250" i="23"/>
  <c r="L277" i="23"/>
  <c r="L265" i="23"/>
  <c r="G384" i="23"/>
  <c r="G396" i="23"/>
  <c r="N307" i="23"/>
  <c r="E385" i="23"/>
  <c r="N361" i="23"/>
  <c r="D310" i="23"/>
  <c r="N371" i="23"/>
  <c r="F307" i="23"/>
  <c r="N225" i="23"/>
  <c r="K305" i="23"/>
  <c r="D338" i="23"/>
  <c r="C236" i="23"/>
  <c r="L377" i="23"/>
  <c r="N379" i="23"/>
  <c r="L345" i="23"/>
  <c r="K115" i="23"/>
  <c r="F366" i="23"/>
  <c r="M269" i="23"/>
  <c r="D186" i="23"/>
  <c r="K353" i="23"/>
  <c r="E377" i="23"/>
  <c r="D379" i="23"/>
  <c r="G345" i="23"/>
  <c r="G161" i="23"/>
  <c r="K308" i="23"/>
  <c r="F274" i="23"/>
  <c r="M374" i="23"/>
  <c r="D385" i="23"/>
  <c r="G116" i="23"/>
  <c r="L215" i="23"/>
  <c r="G358" i="23"/>
  <c r="L245" i="23"/>
  <c r="C367" i="23"/>
  <c r="G272" i="23"/>
  <c r="N298" i="23"/>
  <c r="F250" i="23"/>
  <c r="M379" i="23"/>
  <c r="K258" i="23"/>
  <c r="E165" i="23"/>
  <c r="F300" i="23"/>
  <c r="M368" i="23"/>
  <c r="D311" i="23"/>
  <c r="L278" i="23"/>
  <c r="L316" i="23"/>
  <c r="E155" i="23"/>
  <c r="G368" i="23"/>
  <c r="D372" i="23"/>
  <c r="E380" i="23"/>
  <c r="L135" i="23"/>
  <c r="G209" i="23"/>
  <c r="E250" i="23"/>
  <c r="F395" i="23"/>
  <c r="D122" i="23"/>
  <c r="D370" i="23"/>
  <c r="C292" i="23"/>
  <c r="C301" i="23"/>
  <c r="D282" i="23"/>
  <c r="F269" i="23"/>
  <c r="E320" i="23"/>
  <c r="K207" i="23"/>
  <c r="N239" i="23"/>
  <c r="N283" i="23"/>
  <c r="E161" i="23"/>
  <c r="F288" i="23"/>
  <c r="E383" i="23"/>
  <c r="G364" i="23"/>
  <c r="K346" i="23"/>
  <c r="G242" i="23"/>
  <c r="E269" i="23"/>
  <c r="M326" i="23"/>
  <c r="M210" i="23"/>
  <c r="M266" i="23"/>
  <c r="M248" i="23"/>
  <c r="F345" i="23"/>
  <c r="E326" i="23"/>
  <c r="G318" i="23"/>
  <c r="C390" i="23"/>
  <c r="F261" i="23"/>
  <c r="G227" i="23"/>
  <c r="E392" i="23"/>
  <c r="G361" i="23"/>
  <c r="G326" i="23"/>
  <c r="E248" i="23"/>
  <c r="D301" i="23"/>
  <c r="F295" i="23"/>
  <c r="M318" i="23"/>
  <c r="N390" i="23"/>
  <c r="M261" i="23"/>
  <c r="C311" i="23"/>
  <c r="C342" i="23"/>
  <c r="C319" i="23"/>
  <c r="K321" i="23"/>
  <c r="L372" i="23"/>
  <c r="L336" i="23"/>
  <c r="G307" i="23"/>
  <c r="N176" i="23"/>
  <c r="D329" i="23"/>
  <c r="D210" i="23"/>
  <c r="L287" i="23"/>
  <c r="D227" i="23"/>
  <c r="D355" i="23"/>
  <c r="N316" i="23"/>
  <c r="L289" i="23"/>
  <c r="F210" i="23"/>
  <c r="G134" i="23"/>
  <c r="D365" i="23"/>
  <c r="F289" i="23"/>
  <c r="C210" i="23"/>
  <c r="K280" i="23"/>
  <c r="C395" i="23"/>
  <c r="D376" i="23"/>
  <c r="C277" i="23"/>
  <c r="N287" i="23"/>
  <c r="M356" i="23"/>
  <c r="D233" i="23"/>
  <c r="K337" i="23"/>
  <c r="C287" i="23"/>
  <c r="E357" i="23"/>
  <c r="C315" i="23"/>
  <c r="L310" i="23"/>
  <c r="C337" i="23"/>
  <c r="E397" i="23"/>
  <c r="G265" i="23"/>
  <c r="L384" i="23"/>
  <c r="E337" i="23"/>
  <c r="L308" i="23"/>
  <c r="N398" i="23"/>
  <c r="E316" i="23"/>
  <c r="D371" i="23"/>
  <c r="E362" i="23"/>
  <c r="D207" i="23"/>
  <c r="E345" i="23"/>
  <c r="F379" i="23"/>
  <c r="C316" i="23"/>
  <c r="C397" i="23"/>
  <c r="N264" i="23"/>
  <c r="D369" i="23"/>
  <c r="C385" i="23"/>
  <c r="E376" i="23"/>
  <c r="G329" i="23"/>
  <c r="G367" i="23"/>
  <c r="M171" i="23"/>
  <c r="G207" i="23"/>
  <c r="L394" i="23"/>
  <c r="F136" i="23"/>
  <c r="N186" i="23"/>
  <c r="K385" i="23"/>
  <c r="D194" i="23"/>
  <c r="M258" i="23"/>
  <c r="N290" i="23"/>
  <c r="K283" i="23"/>
  <c r="K357" i="23"/>
  <c r="D161" i="23"/>
  <c r="L388" i="23"/>
  <c r="C122" i="23"/>
  <c r="M208" i="23"/>
  <c r="G382" i="23"/>
  <c r="K250" i="23"/>
  <c r="G253" i="23"/>
  <c r="L122" i="23"/>
  <c r="C326" i="23"/>
  <c r="D240" i="23"/>
  <c r="N125" i="23"/>
  <c r="C303" i="23"/>
  <c r="K400" i="23"/>
  <c r="E229" i="23"/>
  <c r="M154" i="23"/>
  <c r="M308" i="23"/>
  <c r="C296" i="23"/>
  <c r="M115" i="23"/>
  <c r="N288" i="23"/>
  <c r="D363" i="23"/>
  <c r="D336" i="23"/>
  <c r="M310" i="23"/>
  <c r="N392" i="23"/>
  <c r="C212" i="23"/>
  <c r="N286" i="23"/>
  <c r="E179" i="23"/>
  <c r="E115" i="23"/>
  <c r="M367" i="23"/>
  <c r="M285" i="23"/>
  <c r="N202" i="23"/>
  <c r="C108" i="23"/>
  <c r="C361" i="23"/>
  <c r="M338" i="23"/>
  <c r="F392" i="23"/>
  <c r="F385" i="23"/>
  <c r="F373" i="23"/>
  <c r="C335" i="23"/>
  <c r="C330" i="23"/>
  <c r="M282" i="23"/>
  <c r="G375" i="23"/>
  <c r="L359" i="23"/>
  <c r="E311" i="23"/>
  <c r="E325" i="23"/>
  <c r="E339" i="23"/>
  <c r="D356" i="23"/>
  <c r="G379" i="23"/>
  <c r="M370" i="23"/>
  <c r="N330" i="23"/>
  <c r="E336" i="23"/>
  <c r="D307" i="23"/>
  <c r="D359" i="23"/>
  <c r="F218" i="23"/>
  <c r="M325" i="23"/>
  <c r="C227" i="23"/>
  <c r="E398" i="23"/>
  <c r="L280" i="23"/>
  <c r="F266" i="23"/>
  <c r="M394" i="23"/>
  <c r="D364" i="23"/>
  <c r="L361" i="23"/>
  <c r="N242" i="23"/>
  <c r="L279" i="23"/>
  <c r="M377" i="23"/>
  <c r="F233" i="23"/>
  <c r="D395" i="23"/>
  <c r="M358" i="23"/>
  <c r="L220" i="23"/>
  <c r="N329" i="23"/>
  <c r="K377" i="23"/>
  <c r="L176" i="23"/>
  <c r="L236" i="23"/>
  <c r="K329" i="23"/>
  <c r="D392" i="23"/>
  <c r="D335" i="23"/>
  <c r="C310" i="23"/>
  <c r="G370" i="23"/>
  <c r="E286" i="23"/>
  <c r="K233" i="23"/>
  <c r="G371" i="23"/>
  <c r="F212" i="23"/>
  <c r="N321" i="23"/>
  <c r="E265" i="23"/>
  <c r="N305" i="23"/>
  <c r="C355" i="23"/>
  <c r="E207" i="23"/>
  <c r="G274" i="23"/>
  <c r="M344" i="23"/>
  <c r="K319" i="23"/>
  <c r="L212" i="23"/>
  <c r="D321" i="23"/>
  <c r="D125" i="23"/>
  <c r="E394" i="23"/>
  <c r="G220" i="23"/>
  <c r="L202" i="23"/>
  <c r="G376" i="23"/>
  <c r="N246" i="23"/>
  <c r="C282" i="23"/>
  <c r="N326" i="23"/>
  <c r="F220" i="23"/>
  <c r="F215" i="23"/>
  <c r="N174" i="23"/>
  <c r="E301" i="23"/>
  <c r="M268" i="23"/>
  <c r="N267" i="23"/>
  <c r="F365" i="23"/>
  <c r="E194" i="23"/>
  <c r="K361" i="23"/>
  <c r="C325" i="23"/>
  <c r="N282" i="23"/>
  <c r="L320" i="23"/>
  <c r="F152" i="23"/>
  <c r="L134" i="23"/>
  <c r="N365" i="23"/>
  <c r="L194" i="23"/>
  <c r="C258" i="23"/>
  <c r="C290" i="23"/>
  <c r="G290" i="23"/>
  <c r="M366" i="23"/>
  <c r="K289" i="23"/>
  <c r="K369" i="23"/>
  <c r="M160" i="23"/>
  <c r="E365" i="23"/>
  <c r="G300" i="23"/>
  <c r="F368" i="23"/>
  <c r="K311" i="23"/>
  <c r="E278" i="23"/>
  <c r="E266" i="23"/>
  <c r="G397" i="23"/>
  <c r="F321" i="23"/>
  <c r="L367" i="23"/>
  <c r="D228" i="23"/>
  <c r="E204" i="23"/>
  <c r="N308" i="23"/>
  <c r="E293" i="23"/>
  <c r="N115" i="23"/>
  <c r="E370" i="23"/>
  <c r="F330" i="23"/>
  <c r="M240" i="23"/>
  <c r="E379" i="23"/>
  <c r="L309" i="23"/>
  <c r="D164" i="23"/>
  <c r="N271" i="23"/>
  <c r="G125" i="23"/>
  <c r="D309" i="23"/>
  <c r="M161" i="23"/>
  <c r="F285" i="23"/>
  <c r="F202" i="23"/>
  <c r="K364" i="23"/>
  <c r="N220" i="23"/>
  <c r="E253" i="23"/>
  <c r="K326" i="23"/>
  <c r="K354" i="23"/>
  <c r="M118" i="23"/>
  <c r="E298" i="23"/>
  <c r="D290" i="23"/>
  <c r="M313" i="23"/>
  <c r="G279" i="23"/>
  <c r="G248" i="23"/>
  <c r="N356" i="23"/>
  <c r="K259" i="23"/>
  <c r="M292" i="23"/>
  <c r="C266" i="23"/>
  <c r="K245" i="23"/>
  <c r="F372" i="23"/>
  <c r="M363" i="23"/>
  <c r="G303" i="23"/>
  <c r="K388" i="23"/>
  <c r="N212" i="23"/>
  <c r="G289" i="23"/>
  <c r="E342" i="23"/>
  <c r="M287" i="23"/>
  <c r="N373" i="23"/>
  <c r="F326" i="23"/>
  <c r="G288" i="23"/>
  <c r="E363" i="23"/>
  <c r="L364" i="23"/>
  <c r="N374" i="23"/>
  <c r="M212" i="23"/>
  <c r="C289" i="23"/>
  <c r="L374" i="23"/>
  <c r="L339" i="23"/>
  <c r="C392" i="23"/>
  <c r="E335" i="23"/>
  <c r="F318" i="23"/>
  <c r="C400" i="23"/>
  <c r="K108" i="23"/>
  <c r="D344" i="23"/>
  <c r="L267" i="23"/>
  <c r="C215" i="23"/>
  <c r="C349" i="23"/>
  <c r="N293" i="23"/>
  <c r="G273" i="23"/>
  <c r="M384" i="23"/>
  <c r="D332" i="23"/>
  <c r="C279" i="23"/>
  <c r="G349" i="23"/>
  <c r="K242" i="23"/>
  <c r="K126" i="23"/>
  <c r="D287" i="23"/>
  <c r="C356" i="23"/>
  <c r="G398" i="23"/>
  <c r="F316" i="23"/>
  <c r="E371" i="23"/>
  <c r="D396" i="23"/>
  <c r="L293" i="23"/>
  <c r="K365" i="23"/>
  <c r="L396" i="23"/>
  <c r="F207" i="23"/>
  <c r="M319" i="23"/>
  <c r="K395" i="23"/>
  <c r="L358" i="23"/>
  <c r="N277" i="23"/>
  <c r="D269" i="23"/>
  <c r="N354" i="23"/>
  <c r="E280" i="23"/>
  <c r="N396" i="23"/>
  <c r="C207" i="23"/>
  <c r="D120" i="23"/>
  <c r="D373" i="23"/>
  <c r="N332" i="23"/>
  <c r="G327" i="23"/>
  <c r="F370" i="23"/>
  <c r="C309" i="23"/>
  <c r="L303" i="23"/>
  <c r="L375" i="23"/>
  <c r="G332" i="23"/>
  <c r="N178" i="23"/>
  <c r="E251" i="23"/>
  <c r="F336" i="23"/>
  <c r="G295" i="23"/>
  <c r="F322" i="23"/>
  <c r="E382" i="23"/>
  <c r="K300" i="23"/>
  <c r="F258" i="23"/>
  <c r="D202" i="23"/>
  <c r="F245" i="23"/>
  <c r="N269" i="23"/>
  <c r="K203" i="23"/>
  <c r="M267" i="23"/>
  <c r="N236" i="23"/>
  <c r="C300" i="23"/>
  <c r="N368" i="23"/>
  <c r="F311" i="23"/>
  <c r="N260" i="23"/>
  <c r="E354" i="23"/>
  <c r="L296" i="23"/>
  <c r="E215" i="23"/>
  <c r="E200" i="23"/>
  <c r="F236" i="23"/>
  <c r="L382" i="23"/>
  <c r="N250" i="23"/>
  <c r="D253" i="23"/>
  <c r="E122" i="23"/>
  <c r="D316" i="23"/>
  <c r="C327" i="23"/>
  <c r="M359" i="23"/>
  <c r="G319" i="23"/>
  <c r="F272" i="23"/>
  <c r="F340" i="23"/>
  <c r="K125" i="23"/>
  <c r="G309" i="23"/>
  <c r="F161" i="23"/>
  <c r="C288" i="23"/>
  <c r="L363" i="23"/>
  <c r="L311" i="23"/>
  <c r="D388" i="23"/>
  <c r="F375" i="23"/>
  <c r="K158" i="23"/>
  <c r="D126" i="23"/>
  <c r="F120" i="23"/>
  <c r="F315" i="23"/>
  <c r="F383" i="23"/>
  <c r="G313" i="23"/>
  <c r="K279" i="23"/>
  <c r="G108" i="23"/>
  <c r="N376" i="23"/>
  <c r="L362" i="23"/>
  <c r="G385" i="23"/>
  <c r="N182" i="23"/>
  <c r="K119" i="23"/>
  <c r="N258" i="23"/>
  <c r="K269" i="23"/>
  <c r="D252" i="23"/>
  <c r="L332" i="23"/>
  <c r="M330" i="23"/>
  <c r="D271" i="23"/>
  <c r="K227" i="23"/>
  <c r="D266" i="23"/>
  <c r="E212" i="23"/>
  <c r="K366" i="23"/>
  <c r="K288" i="23"/>
  <c r="K274" i="23"/>
  <c r="E245" i="23"/>
  <c r="N385" i="23"/>
  <c r="F260" i="23"/>
  <c r="E329" i="23"/>
  <c r="E210" i="23"/>
  <c r="C233" i="23"/>
  <c r="D303" i="23"/>
  <c r="M375" i="23"/>
  <c r="C285" i="23"/>
  <c r="M274" i="23"/>
  <c r="L108" i="23"/>
  <c r="C344" i="23"/>
  <c r="E260" i="23"/>
  <c r="L329" i="23"/>
  <c r="L210" i="23"/>
  <c r="E287" i="23"/>
  <c r="K356" i="23"/>
  <c r="D315" i="23"/>
  <c r="F296" i="23"/>
  <c r="G373" i="23"/>
  <c r="K248" i="23"/>
  <c r="E356" i="23"/>
  <c r="F227" i="23"/>
  <c r="G296" i="23"/>
  <c r="E400" i="23"/>
  <c r="L346" i="23"/>
  <c r="F265" i="23"/>
  <c r="L322" i="23"/>
  <c r="L399" i="23"/>
  <c r="G215" i="23"/>
  <c r="N400" i="23"/>
  <c r="N338" i="23"/>
  <c r="D322" i="23"/>
  <c r="M233" i="23"/>
  <c r="N227" i="23"/>
  <c r="E358" i="23"/>
  <c r="D220" i="23"/>
  <c r="M202" i="23"/>
  <c r="N362" i="23"/>
  <c r="E346" i="23"/>
  <c r="D236" i="23"/>
  <c r="F390" i="23"/>
  <c r="C280" i="23"/>
  <c r="G280" i="23"/>
  <c r="N273" i="23"/>
  <c r="C370" i="23"/>
  <c r="L286" i="23"/>
  <c r="E307" i="23"/>
  <c r="F388" i="23"/>
  <c r="E332" i="23"/>
  <c r="D390" i="23"/>
  <c r="N280" i="23"/>
  <c r="G171" i="23"/>
  <c r="L357" i="23"/>
  <c r="C399" i="23"/>
  <c r="M253" i="23"/>
  <c r="C320" i="23"/>
  <c r="N366" i="23"/>
  <c r="N245" i="23"/>
  <c r="M388" i="23"/>
  <c r="M396" i="23"/>
  <c r="XFD36" i="14"/>
  <c r="XFD47" i="14"/>
  <c r="D62" i="14" s="1"/>
  <c r="XFD29" i="14"/>
  <c r="XFB33" i="41"/>
  <c r="XFB42" i="41"/>
  <c r="XFB26" i="41"/>
  <c r="G98" i="23" a="1"/>
  <c r="G32" i="23" a="1"/>
  <c r="F30" i="23" a="1"/>
  <c r="G68" i="23" a="1"/>
  <c r="F60" i="23" a="1"/>
  <c r="F79" i="23" a="1"/>
  <c r="G10" i="23" a="1"/>
  <c r="F27" i="23" a="1"/>
  <c r="F71" i="23" a="1"/>
  <c r="G81" i="23" a="1"/>
  <c r="G22" i="23" a="1"/>
  <c r="F24" i="23" a="1"/>
  <c r="G69" i="23" a="1"/>
  <c r="F65" i="23" a="1"/>
  <c r="F98" i="23" a="1"/>
  <c r="G12" i="23" a="1"/>
  <c r="G71" i="23" a="1"/>
  <c r="G40" i="23" a="1"/>
  <c r="G92" i="23" a="1"/>
  <c r="G48" i="23" a="1"/>
  <c r="F18" i="23" a="1"/>
  <c r="G23" i="23" a="1"/>
  <c r="G27" i="23" a="1"/>
  <c r="F20" i="23" a="1"/>
  <c r="F90" i="23" a="1"/>
  <c r="F29" i="23" a="1"/>
  <c r="G18" i="23" a="1"/>
  <c r="G45" i="23" a="1"/>
  <c r="F16" i="23" a="1"/>
  <c r="F32" i="23" a="1"/>
  <c r="G17" i="23" a="1"/>
  <c r="F52" i="23" a="1"/>
  <c r="F54" i="23" a="1"/>
  <c r="G91" i="23" a="1"/>
  <c r="F50" i="23" a="1"/>
  <c r="G24" i="23" a="1"/>
  <c r="F89" i="23" a="1"/>
  <c r="G15" i="23" a="1"/>
  <c r="F97" i="23" a="1"/>
  <c r="F86" i="23" a="1"/>
  <c r="G37" i="23" a="1"/>
  <c r="F23" i="23" a="1"/>
  <c r="F95" i="23" a="1"/>
  <c r="F78" i="23" a="1"/>
  <c r="G90" i="23" a="1"/>
  <c r="G97" i="23" a="1"/>
  <c r="F12" i="23" a="1"/>
  <c r="F13" i="23" a="1"/>
  <c r="F57" i="23" a="1"/>
  <c r="F45" i="23" a="1"/>
  <c r="G28" i="23" a="1"/>
  <c r="F15" i="23" a="1"/>
  <c r="G61" i="23" a="1"/>
  <c r="G73" i="23" a="1"/>
  <c r="F55" i="23" a="1"/>
  <c r="F85" i="23" a="1"/>
  <c r="G21" i="23" a="1"/>
  <c r="G29" i="23" a="1"/>
  <c r="F76" i="23" a="1"/>
  <c r="F93" i="23" a="1"/>
  <c r="F92" i="23" a="1"/>
  <c r="F26" i="23" a="1"/>
  <c r="F56" i="23" a="1"/>
  <c r="F69" i="23" a="1"/>
  <c r="F75" i="23" a="1"/>
  <c r="F58" i="23" a="1"/>
  <c r="G70" i="23" a="1"/>
  <c r="F49" i="23" a="1"/>
  <c r="G65" i="23" a="1"/>
  <c r="G30" i="23" a="1"/>
  <c r="G84" i="23" a="1"/>
  <c r="G47" i="23" a="1"/>
  <c r="F99" i="23" a="1"/>
  <c r="F94" i="23" a="1"/>
  <c r="G89" i="23" a="1"/>
  <c r="G63" i="23" a="1"/>
  <c r="F61" i="23" a="1"/>
  <c r="F84" i="23" a="1"/>
  <c r="F47" i="23" a="1"/>
  <c r="F35" i="23" a="1"/>
  <c r="G41" i="23" a="1"/>
  <c r="G86" i="23" a="1"/>
  <c r="F83" i="23" a="1"/>
  <c r="F81" i="23" a="1"/>
  <c r="F72" i="23" a="1"/>
  <c r="F34" i="23" a="1"/>
  <c r="F22" i="23" a="1"/>
  <c r="G49" i="23" a="1"/>
  <c r="G94" i="23" a="1"/>
  <c r="G50" i="23" a="1"/>
  <c r="G20" i="23" a="1"/>
  <c r="G25" i="23" a="1"/>
  <c r="G85" i="23" a="1"/>
  <c r="F41" i="23" a="1"/>
  <c r="G83" i="23" a="1"/>
  <c r="G39" i="23" a="1"/>
  <c r="F17" i="23" a="1"/>
  <c r="G36" i="23" a="1"/>
  <c r="G57" i="23" a="1"/>
  <c r="G95" i="23" a="1"/>
  <c r="F87" i="23" a="1"/>
  <c r="G55" i="23" a="1"/>
  <c r="G16" i="23" a="1"/>
  <c r="F68" i="23" a="1"/>
  <c r="F67" i="23" a="1"/>
  <c r="G62" i="23" a="1"/>
  <c r="F14" i="23" a="1"/>
  <c r="F73" i="23" a="1"/>
  <c r="F21" i="23" a="1"/>
  <c r="G93" i="23" a="1"/>
  <c r="F11" i="23" a="1"/>
  <c r="F39" i="23" a="1"/>
  <c r="G59" i="23" a="1"/>
  <c r="G72" i="23" a="1"/>
  <c r="G58" i="23" a="1"/>
  <c r="G14" i="23" a="1"/>
  <c r="F59" i="23" a="1"/>
  <c r="F66" i="23" a="1"/>
  <c r="F70" i="23" a="1"/>
  <c r="F37" i="23" a="1"/>
  <c r="F40" i="23" a="1"/>
  <c r="G52" i="23" a="1"/>
  <c r="F44" i="23" a="1"/>
  <c r="G42" i="23" a="1"/>
  <c r="G31" i="23" a="1"/>
  <c r="F91" i="23" a="1"/>
  <c r="G77" i="23" a="1"/>
  <c r="G99" i="23" a="1"/>
  <c r="F80" i="23" a="1"/>
  <c r="G75" i="23" a="1"/>
  <c r="F63" i="23" a="1"/>
  <c r="G54" i="23" a="1"/>
  <c r="G78" i="23" a="1"/>
  <c r="G76" i="23" a="1"/>
  <c r="G13" i="23" a="1"/>
  <c r="F25" i="23" a="1"/>
  <c r="G19" i="23" a="1"/>
  <c r="G56" i="23" a="1"/>
  <c r="F10" i="23" a="1"/>
  <c r="G43" i="23" a="1"/>
  <c r="F36" i="23" a="1"/>
  <c r="G60" i="23" a="1"/>
  <c r="F43" i="23" a="1"/>
  <c r="G66" i="23" a="1"/>
  <c r="G11" i="23" a="1"/>
  <c r="G26" i="23" a="1"/>
  <c r="F82" i="23" a="1"/>
  <c r="G44" i="23" a="1"/>
  <c r="G67" i="23" a="1"/>
  <c r="G79" i="23" a="1"/>
  <c r="F28" i="23" a="1"/>
  <c r="F48" i="23" a="1"/>
  <c r="F19" i="23" a="1"/>
  <c r="F88" i="23" a="1"/>
  <c r="F42" i="23" a="1"/>
  <c r="G51" i="23" a="1"/>
  <c r="F51" i="23" a="1"/>
  <c r="G33" i="23" a="1"/>
  <c r="F62" i="23" a="1"/>
  <c r="G88" i="23" a="1"/>
  <c r="G80" i="23" a="1"/>
  <c r="F38" i="23" a="1"/>
  <c r="F96" i="23" a="1"/>
  <c r="G100" i="23" a="1"/>
  <c r="F77" i="23" a="1"/>
  <c r="G34" i="23" a="1"/>
  <c r="G82" i="23" a="1"/>
  <c r="F46" i="23" a="1"/>
  <c r="G64" i="23" a="1"/>
  <c r="F53" i="23" a="1"/>
  <c r="G74" i="23" a="1"/>
  <c r="F31" i="23" a="1"/>
  <c r="G35" i="23" a="1"/>
  <c r="G87" i="23" a="1"/>
  <c r="O366" i="23" l="1"/>
  <c r="P366" i="23"/>
  <c r="Q366" i="23" s="1"/>
  <c r="O385" i="23"/>
  <c r="P385" i="23"/>
  <c r="P354" i="23"/>
  <c r="O354" i="23"/>
  <c r="P271" i="23"/>
  <c r="O271" i="23"/>
  <c r="Q271" i="23" s="1"/>
  <c r="O202" i="23"/>
  <c r="P202" i="23"/>
  <c r="Q202" i="23" s="1"/>
  <c r="P290" i="23"/>
  <c r="O290" i="23"/>
  <c r="O316" i="23"/>
  <c r="P316" i="23"/>
  <c r="Q316" i="23" s="1"/>
  <c r="O283" i="23"/>
  <c r="P283" i="23"/>
  <c r="O379" i="23"/>
  <c r="P379" i="23"/>
  <c r="Q379" i="23" s="1"/>
  <c r="O370" i="23"/>
  <c r="P370" i="23"/>
  <c r="P399" i="23"/>
  <c r="O399" i="23"/>
  <c r="Q399" i="23" s="1"/>
  <c r="O266" i="23"/>
  <c r="P266" i="23"/>
  <c r="Q266" i="23" s="1"/>
  <c r="P272" i="23"/>
  <c r="O272" i="23"/>
  <c r="Q272" i="23" s="1"/>
  <c r="O382" i="23"/>
  <c r="P382" i="23"/>
  <c r="O171" i="23"/>
  <c r="P171" i="23"/>
  <c r="Q171" i="23" s="1"/>
  <c r="P209" i="23"/>
  <c r="O209" i="23"/>
  <c r="Q209" i="23" s="1"/>
  <c r="O205" i="23"/>
  <c r="P205" i="23"/>
  <c r="Q205" i="23" s="1"/>
  <c r="P228" i="23"/>
  <c r="O228" i="23"/>
  <c r="O229" i="23"/>
  <c r="P229" i="23"/>
  <c r="Q229" i="23" s="1"/>
  <c r="O161" i="23"/>
  <c r="P161" i="23"/>
  <c r="O345" i="23"/>
  <c r="P345" i="23"/>
  <c r="O194" i="23"/>
  <c r="P194" i="23"/>
  <c r="O151" i="23"/>
  <c r="P151" i="23"/>
  <c r="O175" i="23"/>
  <c r="P175" i="23"/>
  <c r="Q175" i="23" s="1"/>
  <c r="P131" i="23"/>
  <c r="O131" i="23"/>
  <c r="O217" i="23"/>
  <c r="Q217" i="23" s="1"/>
  <c r="P217" i="23"/>
  <c r="P199" i="23"/>
  <c r="O199" i="23"/>
  <c r="O262" i="23"/>
  <c r="P262" i="23"/>
  <c r="O350" i="23"/>
  <c r="P350" i="23"/>
  <c r="Q350" i="23" s="1"/>
  <c r="P284" i="23"/>
  <c r="O284" i="23"/>
  <c r="O167" i="23"/>
  <c r="P167" i="23"/>
  <c r="P304" i="23"/>
  <c r="O304" i="23"/>
  <c r="P391" i="23"/>
  <c r="O391" i="23"/>
  <c r="Q391" i="23" s="1"/>
  <c r="P323" i="23"/>
  <c r="O323" i="23"/>
  <c r="Q323" i="23" s="1"/>
  <c r="P347" i="23"/>
  <c r="O347" i="23"/>
  <c r="P294" i="23"/>
  <c r="O294" i="23"/>
  <c r="O148" i="23"/>
  <c r="P148" i="23"/>
  <c r="P269" i="23"/>
  <c r="O269" i="23"/>
  <c r="O220" i="23"/>
  <c r="P220" i="23"/>
  <c r="P308" i="23"/>
  <c r="O308" i="23"/>
  <c r="P282" i="23"/>
  <c r="O282" i="23"/>
  <c r="Q282" i="23" s="1"/>
  <c r="O174" i="23"/>
  <c r="P174" i="23"/>
  <c r="Q174" i="23" s="1"/>
  <c r="P242" i="23"/>
  <c r="O242" i="23"/>
  <c r="P239" i="23"/>
  <c r="O239" i="23"/>
  <c r="P361" i="23"/>
  <c r="O361" i="23"/>
  <c r="Q361" i="23" s="1"/>
  <c r="P226" i="23"/>
  <c r="O226" i="23"/>
  <c r="Q226" i="23" s="1"/>
  <c r="O204" i="23"/>
  <c r="P204" i="23"/>
  <c r="P337" i="23"/>
  <c r="O337" i="23"/>
  <c r="Q337" i="23" s="1"/>
  <c r="O384" i="23"/>
  <c r="P384" i="23"/>
  <c r="Q384" i="23" s="1"/>
  <c r="P313" i="23"/>
  <c r="O313" i="23"/>
  <c r="O375" i="23"/>
  <c r="Q375" i="23" s="1"/>
  <c r="P375" i="23"/>
  <c r="P383" i="23"/>
  <c r="O383" i="23"/>
  <c r="Q383" i="23" s="1"/>
  <c r="O181" i="23"/>
  <c r="P181" i="23"/>
  <c r="Q181" i="23" s="1"/>
  <c r="P146" i="23"/>
  <c r="O146" i="23"/>
  <c r="Q146" i="23" s="1"/>
  <c r="O183" i="23"/>
  <c r="P183" i="23"/>
  <c r="O184" i="23"/>
  <c r="P184" i="23"/>
  <c r="O349" i="23"/>
  <c r="P349" i="23"/>
  <c r="O139" i="23"/>
  <c r="P139" i="23"/>
  <c r="Q139" i="23" s="1"/>
  <c r="O172" i="23"/>
  <c r="Q172" i="23" s="1"/>
  <c r="P172" i="23"/>
  <c r="O129" i="23"/>
  <c r="P129" i="23"/>
  <c r="Q129" i="23" s="1"/>
  <c r="P142" i="23"/>
  <c r="O142" i="23"/>
  <c r="Q142" i="23" s="1"/>
  <c r="O160" i="23"/>
  <c r="P160" i="23"/>
  <c r="O327" i="23"/>
  <c r="P327" i="23"/>
  <c r="Q327" i="23" s="1"/>
  <c r="P198" i="23"/>
  <c r="O198" i="23"/>
  <c r="Q198" i="23" s="1"/>
  <c r="O352" i="23"/>
  <c r="P352" i="23"/>
  <c r="P170" i="23"/>
  <c r="O170" i="23"/>
  <c r="Q170" i="23" s="1"/>
  <c r="O241" i="23"/>
  <c r="P241" i="23"/>
  <c r="Q241" i="23" s="1"/>
  <c r="O387" i="23"/>
  <c r="P387" i="23"/>
  <c r="O275" i="23"/>
  <c r="P275" i="23"/>
  <c r="O334" i="23"/>
  <c r="P334" i="23"/>
  <c r="P222" i="23"/>
  <c r="O222" i="23"/>
  <c r="Q222" i="23" s="1"/>
  <c r="P224" i="23"/>
  <c r="O224" i="23"/>
  <c r="Q224" i="23" s="1"/>
  <c r="P381" i="23"/>
  <c r="O381" i="23"/>
  <c r="O177" i="23"/>
  <c r="P177" i="23"/>
  <c r="P314" i="23"/>
  <c r="O314" i="23"/>
  <c r="Q314" i="23" s="1"/>
  <c r="P338" i="23"/>
  <c r="O338" i="23"/>
  <c r="Q338" i="23" s="1"/>
  <c r="P376" i="23"/>
  <c r="O376" i="23"/>
  <c r="P260" i="23"/>
  <c r="O260" i="23"/>
  <c r="Q260" i="23" s="1"/>
  <c r="O332" i="23"/>
  <c r="P332" i="23"/>
  <c r="Q332" i="23" s="1"/>
  <c r="O277" i="23"/>
  <c r="P277" i="23"/>
  <c r="O373" i="23"/>
  <c r="P373" i="23"/>
  <c r="O329" i="23"/>
  <c r="P329" i="23"/>
  <c r="Q329" i="23" s="1"/>
  <c r="O295" i="23"/>
  <c r="P295" i="23"/>
  <c r="Q295" i="23" s="1"/>
  <c r="O389" i="23"/>
  <c r="P389" i="23"/>
  <c r="Q389" i="23" s="1"/>
  <c r="P218" i="23"/>
  <c r="O218" i="23"/>
  <c r="O397" i="23"/>
  <c r="P397" i="23"/>
  <c r="O289" i="23"/>
  <c r="P289" i="23"/>
  <c r="Q289" i="23" s="1"/>
  <c r="O233" i="23"/>
  <c r="P233" i="23"/>
  <c r="Q233" i="23" s="1"/>
  <c r="P394" i="23"/>
  <c r="O394" i="23"/>
  <c r="O200" i="23"/>
  <c r="P200" i="23"/>
  <c r="Q200" i="23" s="1"/>
  <c r="O110" i="23"/>
  <c r="P110" i="23"/>
  <c r="Q110" i="23" s="1"/>
  <c r="P342" i="23"/>
  <c r="O342" i="23"/>
  <c r="P153" i="23"/>
  <c r="O153" i="23"/>
  <c r="P296" i="23"/>
  <c r="O296" i="23"/>
  <c r="Q296" i="23" s="1"/>
  <c r="O155" i="23"/>
  <c r="P155" i="23"/>
  <c r="Q155" i="23" s="1"/>
  <c r="O164" i="23"/>
  <c r="P164" i="23"/>
  <c r="Q164" i="23" s="1"/>
  <c r="O187" i="23"/>
  <c r="P187" i="23"/>
  <c r="P388" i="23"/>
  <c r="O388" i="23"/>
  <c r="O243" i="23"/>
  <c r="P243" i="23"/>
  <c r="Q243" i="23" s="1"/>
  <c r="O363" i="23"/>
  <c r="P363" i="23"/>
  <c r="Q363" i="23" s="1"/>
  <c r="P309" i="23"/>
  <c r="O309" i="23"/>
  <c r="O173" i="23"/>
  <c r="P173" i="23"/>
  <c r="O123" i="23"/>
  <c r="P123" i="23"/>
  <c r="O252" i="23"/>
  <c r="P252" i="23"/>
  <c r="O340" i="23"/>
  <c r="P340" i="23"/>
  <c r="O157" i="23"/>
  <c r="P157" i="23"/>
  <c r="Q157" i="23" s="1"/>
  <c r="P154" i="23"/>
  <c r="O154" i="23"/>
  <c r="O235" i="23"/>
  <c r="P235" i="23"/>
  <c r="Q235" i="23" s="1"/>
  <c r="O163" i="23"/>
  <c r="P163" i="23"/>
  <c r="P256" i="23"/>
  <c r="O256" i="23"/>
  <c r="P191" i="23"/>
  <c r="O191" i="23"/>
  <c r="Q191" i="23" s="1"/>
  <c r="O297" i="23"/>
  <c r="P297" i="23"/>
  <c r="Q297" i="23" s="1"/>
  <c r="O168" i="23"/>
  <c r="P168" i="23"/>
  <c r="O393" i="23"/>
  <c r="P393" i="23"/>
  <c r="O219" i="23"/>
  <c r="P219" i="23"/>
  <c r="O201" i="23"/>
  <c r="P201" i="23"/>
  <c r="P333" i="23"/>
  <c r="O333" i="23"/>
  <c r="O328" i="23"/>
  <c r="P328" i="23"/>
  <c r="O343" i="23"/>
  <c r="Q343" i="23" s="1"/>
  <c r="P343" i="23"/>
  <c r="P312" i="23"/>
  <c r="O312" i="23"/>
  <c r="Q312" i="23" s="1"/>
  <c r="P144" i="23"/>
  <c r="O144" i="23"/>
  <c r="O270" i="23"/>
  <c r="P270" i="23"/>
  <c r="P341" i="23"/>
  <c r="O341" i="23"/>
  <c r="Q341" i="23" s="1"/>
  <c r="O362" i="23"/>
  <c r="P362" i="23"/>
  <c r="Q362" i="23" s="1"/>
  <c r="P400" i="23"/>
  <c r="O400" i="23"/>
  <c r="P250" i="23"/>
  <c r="O250" i="23"/>
  <c r="Q250" i="23" s="1"/>
  <c r="P178" i="23"/>
  <c r="O178" i="23"/>
  <c r="Q178" i="23" s="1"/>
  <c r="O305" i="23"/>
  <c r="P305" i="23"/>
  <c r="P288" i="23"/>
  <c r="O288" i="23"/>
  <c r="P125" i="23"/>
  <c r="O125" i="23"/>
  <c r="Q125" i="23" s="1"/>
  <c r="P298" i="23"/>
  <c r="O298" i="23"/>
  <c r="Q298" i="23" s="1"/>
  <c r="O307" i="23"/>
  <c r="P307" i="23"/>
  <c r="Q307" i="23" s="1"/>
  <c r="O265" i="23"/>
  <c r="P265" i="23"/>
  <c r="P301" i="23"/>
  <c r="O301" i="23"/>
  <c r="P367" i="23"/>
  <c r="O367" i="23"/>
  <c r="Q367" i="23" s="1"/>
  <c r="O310" i="23"/>
  <c r="P310" i="23"/>
  <c r="Q310" i="23" s="1"/>
  <c r="O122" i="23"/>
  <c r="P122" i="23"/>
  <c r="O101" i="23"/>
  <c r="P101" i="23"/>
  <c r="O128" i="23"/>
  <c r="P128" i="23"/>
  <c r="Q128" i="23" s="1"/>
  <c r="O322" i="23"/>
  <c r="P322" i="23"/>
  <c r="P355" i="23"/>
  <c r="O355" i="23"/>
  <c r="P141" i="23"/>
  <c r="O141" i="23"/>
  <c r="Q141" i="23" s="1"/>
  <c r="O119" i="23"/>
  <c r="P119" i="23"/>
  <c r="O156" i="23"/>
  <c r="P156" i="23"/>
  <c r="Q156" i="23" s="1"/>
  <c r="O318" i="23"/>
  <c r="P318" i="23"/>
  <c r="O259" i="23"/>
  <c r="P259" i="23"/>
  <c r="O118" i="23"/>
  <c r="P118" i="23"/>
  <c r="O238" i="23"/>
  <c r="P238" i="23"/>
  <c r="Q238" i="23" s="1"/>
  <c r="O223" i="23"/>
  <c r="P223" i="23"/>
  <c r="P247" i="23"/>
  <c r="O247" i="23"/>
  <c r="O150" i="23"/>
  <c r="P150" i="23"/>
  <c r="P244" i="23"/>
  <c r="O244" i="23"/>
  <c r="O231" i="23"/>
  <c r="P231" i="23"/>
  <c r="P254" i="23"/>
  <c r="O254" i="23"/>
  <c r="O216" i="23"/>
  <c r="Q216" i="23" s="1"/>
  <c r="P216" i="23"/>
  <c r="O378" i="23"/>
  <c r="P378" i="23"/>
  <c r="O348" i="23"/>
  <c r="P348" i="23"/>
  <c r="P147" i="23"/>
  <c r="O147" i="23"/>
  <c r="P368" i="23"/>
  <c r="O368" i="23"/>
  <c r="P326" i="23"/>
  <c r="O326" i="23"/>
  <c r="Q326" i="23" s="1"/>
  <c r="P186" i="23"/>
  <c r="O186" i="23"/>
  <c r="Q186" i="23" s="1"/>
  <c r="O353" i="23"/>
  <c r="P353" i="23"/>
  <c r="P274" i="23"/>
  <c r="O274" i="23"/>
  <c r="Q274" i="23" s="1"/>
  <c r="P359" i="23"/>
  <c r="O359" i="23"/>
  <c r="O117" i="23"/>
  <c r="Q117" i="23" s="1"/>
  <c r="P117" i="23"/>
  <c r="O113" i="23"/>
  <c r="P113" i="23"/>
  <c r="P127" i="23"/>
  <c r="O127" i="23"/>
  <c r="Q127" i="23" s="1"/>
  <c r="O149" i="23"/>
  <c r="P149" i="23"/>
  <c r="Q149" i="23" s="1"/>
  <c r="P159" i="23"/>
  <c r="O159" i="23"/>
  <c r="O203" i="23"/>
  <c r="P203" i="23"/>
  <c r="O257" i="23"/>
  <c r="P257" i="23"/>
  <c r="Q257" i="23" s="1"/>
  <c r="O292" i="23"/>
  <c r="P292" i="23"/>
  <c r="P152" i="23"/>
  <c r="O152" i="23"/>
  <c r="Q152" i="23" s="1"/>
  <c r="O107" i="23"/>
  <c r="P107" i="23"/>
  <c r="O215" i="23"/>
  <c r="P215" i="23"/>
  <c r="O324" i="23"/>
  <c r="P324" i="23"/>
  <c r="O278" i="23"/>
  <c r="P278" i="23"/>
  <c r="Q278" i="23" s="1"/>
  <c r="O279" i="23"/>
  <c r="P279" i="23"/>
  <c r="O311" i="23"/>
  <c r="P311" i="23"/>
  <c r="P325" i="23"/>
  <c r="O325" i="23"/>
  <c r="Q325" i="23" s="1"/>
  <c r="O386" i="23"/>
  <c r="P386" i="23"/>
  <c r="Q386" i="23" s="1"/>
  <c r="P237" i="23"/>
  <c r="O237" i="23"/>
  <c r="P112" i="23"/>
  <c r="O112" i="23"/>
  <c r="O124" i="23"/>
  <c r="P124" i="23"/>
  <c r="P273" i="23"/>
  <c r="O273" i="23"/>
  <c r="Q273" i="23" s="1"/>
  <c r="P258" i="23"/>
  <c r="O258" i="23"/>
  <c r="Q258" i="23" s="1"/>
  <c r="O374" i="23"/>
  <c r="P374" i="23"/>
  <c r="P365" i="23"/>
  <c r="O365" i="23"/>
  <c r="O321" i="23"/>
  <c r="P321" i="23"/>
  <c r="Q321" i="23" s="1"/>
  <c r="O286" i="23"/>
  <c r="P286" i="23"/>
  <c r="Q286" i="23" s="1"/>
  <c r="P287" i="23"/>
  <c r="O287" i="23"/>
  <c r="O225" i="23"/>
  <c r="P225" i="23"/>
  <c r="Q225" i="23" s="1"/>
  <c r="O207" i="23"/>
  <c r="P207" i="23"/>
  <c r="Q207" i="23" s="1"/>
  <c r="P291" i="23"/>
  <c r="O291" i="23"/>
  <c r="P210" i="23"/>
  <c r="O210" i="23"/>
  <c r="P315" i="23"/>
  <c r="O315" i="23"/>
  <c r="Q315" i="23" s="1"/>
  <c r="O377" i="23"/>
  <c r="P377" i="23"/>
  <c r="Q377" i="23" s="1"/>
  <c r="O179" i="23"/>
  <c r="P179" i="23"/>
  <c r="Q179" i="23" s="1"/>
  <c r="P145" i="23"/>
  <c r="O145" i="23"/>
  <c r="P248" i="23"/>
  <c r="O248" i="23"/>
  <c r="O137" i="23"/>
  <c r="P137" i="23"/>
  <c r="Q137" i="23" s="1"/>
  <c r="O336" i="23"/>
  <c r="P336" i="23"/>
  <c r="Q336" i="23" s="1"/>
  <c r="P140" i="23"/>
  <c r="O140" i="23"/>
  <c r="O395" i="23"/>
  <c r="P395" i="23"/>
  <c r="Q395" i="23" s="1"/>
  <c r="O211" i="23"/>
  <c r="P211" i="23"/>
  <c r="O190" i="23"/>
  <c r="Q190" i="23" s="1"/>
  <c r="P190" i="23"/>
  <c r="P106" i="23"/>
  <c r="O106" i="23"/>
  <c r="O111" i="23"/>
  <c r="P111" i="23"/>
  <c r="P372" i="23"/>
  <c r="O372" i="23"/>
  <c r="P130" i="23"/>
  <c r="O130" i="23"/>
  <c r="Q130" i="23" s="1"/>
  <c r="O188" i="23"/>
  <c r="P188" i="23"/>
  <c r="P143" i="23"/>
  <c r="O143" i="23"/>
  <c r="O104" i="23"/>
  <c r="Q104" i="23" s="1"/>
  <c r="P104" i="23"/>
  <c r="O306" i="23"/>
  <c r="P306" i="23"/>
  <c r="O281" i="23"/>
  <c r="P281" i="23"/>
  <c r="P280" i="23"/>
  <c r="O280" i="23"/>
  <c r="O236" i="23"/>
  <c r="Q236" i="23" s="1"/>
  <c r="P236" i="23"/>
  <c r="O396" i="23"/>
  <c r="P396" i="23"/>
  <c r="O212" i="23"/>
  <c r="P212" i="23"/>
  <c r="Q212" i="23" s="1"/>
  <c r="P267" i="23"/>
  <c r="O267" i="23"/>
  <c r="O246" i="23"/>
  <c r="P246" i="23"/>
  <c r="O330" i="23"/>
  <c r="P330" i="23"/>
  <c r="Q330" i="23" s="1"/>
  <c r="O264" i="23"/>
  <c r="P264" i="23"/>
  <c r="P176" i="23"/>
  <c r="O176" i="23"/>
  <c r="P339" i="23"/>
  <c r="O339" i="23"/>
  <c r="O102" i="23"/>
  <c r="P102" i="23"/>
  <c r="Q102" i="23" s="1"/>
  <c r="P357" i="23"/>
  <c r="O357" i="23"/>
  <c r="Q357" i="23" s="1"/>
  <c r="O263" i="23"/>
  <c r="P263" i="23"/>
  <c r="P369" i="23"/>
  <c r="O369" i="23"/>
  <c r="O364" i="23"/>
  <c r="P364" i="23"/>
  <c r="O189" i="23"/>
  <c r="P189" i="23"/>
  <c r="Q189" i="23" s="1"/>
  <c r="P135" i="23"/>
  <c r="O135" i="23"/>
  <c r="Q135" i="23" s="1"/>
  <c r="O253" i="23"/>
  <c r="P253" i="23"/>
  <c r="P165" i="23"/>
  <c r="O165" i="23"/>
  <c r="Q165" i="23" s="1"/>
  <c r="O214" i="23"/>
  <c r="P214" i="23"/>
  <c r="Q214" i="23" s="1"/>
  <c r="O120" i="23"/>
  <c r="P120" i="23"/>
  <c r="P192" i="23"/>
  <c r="O192" i="23"/>
  <c r="Q192" i="23" s="1"/>
  <c r="P300" i="23"/>
  <c r="O300" i="23"/>
  <c r="Q300" i="23" s="1"/>
  <c r="O232" i="23"/>
  <c r="P232" i="23"/>
  <c r="O126" i="23"/>
  <c r="P126" i="23"/>
  <c r="P166" i="23"/>
  <c r="O166" i="23"/>
  <c r="Q166" i="23" s="1"/>
  <c r="P185" i="23"/>
  <c r="O185" i="23"/>
  <c r="O197" i="23"/>
  <c r="P197" i="23"/>
  <c r="O158" i="23"/>
  <c r="P158" i="23"/>
  <c r="P162" i="23"/>
  <c r="O162" i="23"/>
  <c r="Q162" i="23" s="1"/>
  <c r="O133" i="23"/>
  <c r="P133" i="23"/>
  <c r="O134" i="23"/>
  <c r="P134" i="23"/>
  <c r="Q134" i="23" s="1"/>
  <c r="O108" i="23"/>
  <c r="P108" i="23"/>
  <c r="O317" i="23"/>
  <c r="P317" i="23"/>
  <c r="P114" i="23"/>
  <c r="O114" i="23"/>
  <c r="Q114" i="23" s="1"/>
  <c r="P351" i="23"/>
  <c r="O351" i="23"/>
  <c r="O276" i="23"/>
  <c r="P276" i="23"/>
  <c r="P195" i="23"/>
  <c r="O195" i="23"/>
  <c r="Q195" i="23" s="1"/>
  <c r="O360" i="23"/>
  <c r="P360" i="23"/>
  <c r="O249" i="23"/>
  <c r="Q249" i="23" s="1"/>
  <c r="P249" i="23"/>
  <c r="P299" i="23"/>
  <c r="O299" i="23"/>
  <c r="Q299" i="23" s="1"/>
  <c r="P245" i="23"/>
  <c r="O245" i="23"/>
  <c r="Q245" i="23" s="1"/>
  <c r="P227" i="23"/>
  <c r="O227" i="23"/>
  <c r="Q227" i="23" s="1"/>
  <c r="P182" i="23"/>
  <c r="O182" i="23"/>
  <c r="O293" i="23"/>
  <c r="P293" i="23"/>
  <c r="O356" i="23"/>
  <c r="P356" i="23"/>
  <c r="Q356" i="23" s="1"/>
  <c r="O115" i="23"/>
  <c r="P115" i="23"/>
  <c r="Q115" i="23" s="1"/>
  <c r="O392" i="23"/>
  <c r="P392" i="23"/>
  <c r="O398" i="23"/>
  <c r="P398" i="23"/>
  <c r="Q398" i="23" s="1"/>
  <c r="O390" i="23"/>
  <c r="P390" i="23"/>
  <c r="Q390" i="23" s="1"/>
  <c r="O371" i="23"/>
  <c r="P371" i="23"/>
  <c r="P261" i="23"/>
  <c r="O261" i="23"/>
  <c r="O180" i="23"/>
  <c r="P180" i="23"/>
  <c r="Q180" i="23" s="1"/>
  <c r="P320" i="23"/>
  <c r="O320" i="23"/>
  <c r="Q320" i="23" s="1"/>
  <c r="O109" i="23"/>
  <c r="P109" i="23"/>
  <c r="Q109" i="23" s="1"/>
  <c r="O346" i="23"/>
  <c r="P346" i="23"/>
  <c r="O136" i="23"/>
  <c r="P136" i="23"/>
  <c r="P303" i="23"/>
  <c r="O303" i="23"/>
  <c r="Q303" i="23" s="1"/>
  <c r="P319" i="23"/>
  <c r="O319" i="23"/>
  <c r="Q319" i="23" s="1"/>
  <c r="P380" i="23"/>
  <c r="O380" i="23"/>
  <c r="O285" i="23"/>
  <c r="P285" i="23"/>
  <c r="Q285" i="23" s="1"/>
  <c r="O116" i="23"/>
  <c r="P116" i="23"/>
  <c r="Q116" i="23" s="1"/>
  <c r="P268" i="23"/>
  <c r="O268" i="23"/>
  <c r="O103" i="23"/>
  <c r="P103" i="23"/>
  <c r="P138" i="23"/>
  <c r="O138" i="23"/>
  <c r="Q138" i="23" s="1"/>
  <c r="O358" i="23"/>
  <c r="P358" i="23"/>
  <c r="P132" i="23"/>
  <c r="O132" i="23"/>
  <c r="Q132" i="23" s="1"/>
  <c r="O335" i="23"/>
  <c r="P335" i="23"/>
  <c r="O193" i="23"/>
  <c r="P193" i="23"/>
  <c r="O169" i="23"/>
  <c r="P169" i="23"/>
  <c r="Q169" i="23" s="1"/>
  <c r="O206" i="23"/>
  <c r="P206" i="23"/>
  <c r="Q206" i="23" s="1"/>
  <c r="O105" i="23"/>
  <c r="P105" i="23"/>
  <c r="P230" i="23"/>
  <c r="O230" i="23"/>
  <c r="O251" i="23"/>
  <c r="P251" i="23"/>
  <c r="Q251" i="23" s="1"/>
  <c r="O344" i="23"/>
  <c r="P344" i="23"/>
  <c r="P196" i="23"/>
  <c r="O196" i="23"/>
  <c r="Q196" i="23" s="1"/>
  <c r="O121" i="23"/>
  <c r="P121" i="23"/>
  <c r="O240" i="23"/>
  <c r="Q240" i="23" s="1"/>
  <c r="P240" i="23"/>
  <c r="O208" i="23"/>
  <c r="P208" i="23"/>
  <c r="O221" i="23"/>
  <c r="P221" i="23"/>
  <c r="O302" i="23"/>
  <c r="P302" i="23"/>
  <c r="O234" i="23"/>
  <c r="P234" i="23"/>
  <c r="O213" i="23"/>
  <c r="P213" i="23"/>
  <c r="O255" i="23"/>
  <c r="Q255" i="23" s="1"/>
  <c r="P255" i="23"/>
  <c r="O331" i="23"/>
  <c r="P331" i="23"/>
  <c r="Q331" i="23" s="1"/>
  <c r="G36" i="23"/>
  <c r="G94" i="23"/>
  <c r="G70" i="23"/>
  <c r="G17" i="23"/>
  <c r="G90" i="23"/>
  <c r="G80" i="23"/>
  <c r="G84" i="23"/>
  <c r="G89" i="23"/>
  <c r="G10" i="23"/>
  <c r="G42" i="23"/>
  <c r="G43" i="23"/>
  <c r="G11" i="23"/>
  <c r="G47" i="23"/>
  <c r="G92" i="23"/>
  <c r="G16" i="23"/>
  <c r="G48" i="23"/>
  <c r="G88" i="23"/>
  <c r="G77" i="23"/>
  <c r="G25" i="23"/>
  <c r="G50" i="23"/>
  <c r="G14" i="23"/>
  <c r="G59" i="23"/>
  <c r="G15" i="23"/>
  <c r="G51" i="23"/>
  <c r="G61" i="23"/>
  <c r="G34" i="23"/>
  <c r="G35" i="23"/>
  <c r="G72" i="23"/>
  <c r="G100" i="23"/>
  <c r="G99" i="23"/>
  <c r="G12" i="23"/>
  <c r="G21" i="23"/>
  <c r="G33" i="23"/>
  <c r="G74" i="23"/>
  <c r="G54" i="23"/>
  <c r="G71" i="23"/>
  <c r="G19" i="23"/>
  <c r="G55" i="23"/>
  <c r="G24" i="23"/>
  <c r="G56" i="23"/>
  <c r="G41" i="23"/>
  <c r="G93" i="23"/>
  <c r="G37" i="23"/>
  <c r="G78" i="23"/>
  <c r="G22" i="23"/>
  <c r="G58" i="23"/>
  <c r="G79" i="23"/>
  <c r="G23" i="23"/>
  <c r="G63" i="23"/>
  <c r="G68" i="23"/>
  <c r="G69" i="23"/>
  <c r="G91" i="23"/>
  <c r="G40" i="23"/>
  <c r="G81" i="23"/>
  <c r="G39" i="23"/>
  <c r="G44" i="23"/>
  <c r="G20" i="23"/>
  <c r="G85" i="23"/>
  <c r="G18" i="23"/>
  <c r="G60" i="23"/>
  <c r="G45" i="23"/>
  <c r="G95" i="23"/>
  <c r="G49" i="23"/>
  <c r="G82" i="23"/>
  <c r="G26" i="23"/>
  <c r="G62" i="23"/>
  <c r="G83" i="23"/>
  <c r="G27" i="23"/>
  <c r="G67" i="23"/>
  <c r="G97" i="23"/>
  <c r="G13" i="23"/>
  <c r="G76" i="23"/>
  <c r="G65" i="23"/>
  <c r="G73" i="23"/>
  <c r="G52" i="23"/>
  <c r="G29" i="23"/>
  <c r="G28" i="23"/>
  <c r="G32" i="23"/>
  <c r="G64" i="23"/>
  <c r="G98" i="23"/>
  <c r="G57" i="23"/>
  <c r="G86" i="23"/>
  <c r="G30" i="23"/>
  <c r="G66" i="23"/>
  <c r="G87" i="23"/>
  <c r="G31" i="23"/>
  <c r="G75" i="23"/>
  <c r="F97" i="23"/>
  <c r="F96" i="23"/>
  <c r="F81" i="23"/>
  <c r="F99" i="23"/>
  <c r="F44" i="23"/>
  <c r="F73" i="23"/>
  <c r="F89" i="23"/>
  <c r="F42" i="23"/>
  <c r="F43" i="23"/>
  <c r="F47" i="23"/>
  <c r="F92" i="23"/>
  <c r="F16" i="23"/>
  <c r="F48" i="23"/>
  <c r="F88" i="23"/>
  <c r="F77" i="23"/>
  <c r="F25" i="23"/>
  <c r="F50" i="23"/>
  <c r="F14" i="23"/>
  <c r="F46" i="23"/>
  <c r="F59" i="23"/>
  <c r="F15" i="23"/>
  <c r="F51" i="23"/>
  <c r="F40" i="23"/>
  <c r="F39" i="23"/>
  <c r="F84" i="23"/>
  <c r="F21" i="23"/>
  <c r="F10" i="23"/>
  <c r="F11" i="23"/>
  <c r="F20" i="23"/>
  <c r="F52" i="23"/>
  <c r="F85" i="23"/>
  <c r="F29" i="23"/>
  <c r="F18" i="23"/>
  <c r="F54" i="23"/>
  <c r="F71" i="23"/>
  <c r="F19" i="23"/>
  <c r="F55" i="23"/>
  <c r="F13" i="23"/>
  <c r="F72" i="23"/>
  <c r="F38" i="23"/>
  <c r="F37" i="23"/>
  <c r="F63" i="23"/>
  <c r="F36" i="23"/>
  <c r="F17" i="23"/>
  <c r="F80" i="23"/>
  <c r="F56" i="23"/>
  <c r="F93" i="23"/>
  <c r="F22" i="23"/>
  <c r="F79" i="23"/>
  <c r="F28" i="23"/>
  <c r="F95" i="23"/>
  <c r="F49" i="23"/>
  <c r="F82" i="23"/>
  <c r="F26" i="23"/>
  <c r="F62" i="23"/>
  <c r="F83" i="23"/>
  <c r="F27" i="23"/>
  <c r="F67" i="23"/>
  <c r="F61" i="23"/>
  <c r="F65" i="23"/>
  <c r="F90" i="23"/>
  <c r="F12" i="23"/>
  <c r="F24" i="23"/>
  <c r="F41" i="23"/>
  <c r="F78" i="23"/>
  <c r="F58" i="23"/>
  <c r="F23" i="23"/>
  <c r="F60" i="23"/>
  <c r="F45" i="23"/>
  <c r="F32" i="23"/>
  <c r="F53" i="23"/>
  <c r="F98" i="23"/>
  <c r="F57" i="23"/>
  <c r="F86" i="23"/>
  <c r="F30" i="23"/>
  <c r="F66" i="23"/>
  <c r="F87" i="23"/>
  <c r="F31" i="23"/>
  <c r="F75" i="23"/>
  <c r="F68" i="23"/>
  <c r="F69" i="23"/>
  <c r="F94" i="23"/>
  <c r="F34" i="23"/>
  <c r="F70" i="23"/>
  <c r="F76" i="23"/>
  <c r="F35" i="23"/>
  <c r="F91" i="23"/>
  <c r="I55" i="14"/>
  <c r="H55" i="14"/>
  <c r="H52" i="14"/>
  <c r="E52" i="14"/>
  <c r="H56" i="14"/>
  <c r="E55" i="14"/>
  <c r="D56" i="14"/>
  <c r="E53" i="14"/>
  <c r="E54" i="14"/>
  <c r="I54" i="14"/>
  <c r="G54" i="14"/>
  <c r="H54" i="14"/>
  <c r="H53" i="14"/>
  <c r="I51" i="14"/>
  <c r="G53" i="23" a="1"/>
  <c r="J10" i="23" a="1"/>
  <c r="K63" i="23" a="1"/>
  <c r="J75" i="23" a="1"/>
  <c r="N45" i="23" a="1"/>
  <c r="J89" i="23" a="1"/>
  <c r="L95" i="23" a="1"/>
  <c r="K20" i="23" a="1"/>
  <c r="L35" i="23" a="1"/>
  <c r="I13" i="23" a="1"/>
  <c r="J88" i="23" a="1"/>
  <c r="K35" i="23" a="1"/>
  <c r="K67" i="23" a="1"/>
  <c r="M34" i="23" a="1"/>
  <c r="H87" i="23" a="1"/>
  <c r="L31" i="23" a="1"/>
  <c r="I53" i="23" a="1"/>
  <c r="M23" i="23" a="1"/>
  <c r="M85" i="23" a="1"/>
  <c r="H100" i="23" a="1"/>
  <c r="M79" i="23" a="1"/>
  <c r="M80" i="23" a="1"/>
  <c r="J43" i="23" a="1"/>
  <c r="K86" i="23" a="1"/>
  <c r="M21" i="23" a="1"/>
  <c r="M70" i="23" a="1"/>
  <c r="H17" i="23" a="1"/>
  <c r="L82" i="23" a="1"/>
  <c r="K98" i="23" a="1"/>
  <c r="N87" i="23" a="1"/>
  <c r="L91" i="23" a="1"/>
  <c r="J41" i="23" a="1"/>
  <c r="H12" i="23" a="1"/>
  <c r="N88" i="23" a="1"/>
  <c r="J28" i="23" a="1"/>
  <c r="K76" i="23" a="1"/>
  <c r="M44" i="23" a="1"/>
  <c r="H16" i="23" a="1"/>
  <c r="M74" i="23" a="1"/>
  <c r="J22" i="23" a="1"/>
  <c r="K69" i="23" a="1"/>
  <c r="N66" i="23" a="1"/>
  <c r="K38" i="23" a="1"/>
  <c r="N67" i="23" a="1"/>
  <c r="M41" i="23" a="1"/>
  <c r="L48" i="23" a="1"/>
  <c r="I68" i="23" a="1"/>
  <c r="N81" i="23" a="1"/>
  <c r="L96" i="23" a="1"/>
  <c r="H22" i="23" a="1"/>
  <c r="N30" i="23" a="1"/>
  <c r="J36" i="23" a="1"/>
  <c r="H77" i="23" a="1"/>
  <c r="N31" i="23" a="1"/>
  <c r="H65" i="23" a="1"/>
  <c r="H96" i="23" a="1"/>
  <c r="H36" i="23" a="1"/>
  <c r="H92" i="23" a="1"/>
  <c r="J49" i="23" a="1"/>
  <c r="J82" i="23" a="1"/>
  <c r="I91" i="23" a="1"/>
  <c r="J70" i="23" a="1"/>
  <c r="H34" i="23" a="1"/>
  <c r="I67" i="23" a="1"/>
  <c r="L72" i="23" a="1"/>
  <c r="M60" i="23" a="1"/>
  <c r="N86" i="23" a="1"/>
  <c r="J27" i="23" a="1"/>
  <c r="M45" i="23" a="1"/>
  <c r="L97" i="23" a="1"/>
  <c r="H49" i="23" a="1"/>
  <c r="J76" i="23" a="1"/>
  <c r="H57" i="23" a="1"/>
  <c r="M83" i="23" a="1"/>
  <c r="H80" i="23" a="1"/>
  <c r="M28" i="23" a="1"/>
  <c r="N13" i="23" a="1"/>
  <c r="L98" i="23" a="1"/>
  <c r="L62" i="23" a="1"/>
  <c r="H33" i="23" a="1"/>
  <c r="J69" i="23" a="1"/>
  <c r="L26" i="23" a="1"/>
  <c r="H99" i="23" a="1"/>
  <c r="N15" i="23" a="1"/>
  <c r="K60" i="23" a="1"/>
  <c r="J92" i="23" a="1"/>
  <c r="H66" i="23" a="1"/>
  <c r="I39" i="23" a="1"/>
  <c r="I50" i="23" a="1"/>
  <c r="M67" i="23" a="1"/>
  <c r="L58" i="23" a="1"/>
  <c r="L29" i="23" a="1"/>
  <c r="I61" i="23" a="1"/>
  <c r="H53" i="23" a="1"/>
  <c r="N83" i="23" a="1"/>
  <c r="H78" i="23" a="1"/>
  <c r="L36" i="23" a="1"/>
  <c r="K28" i="23" a="1"/>
  <c r="I58" i="23" a="1"/>
  <c r="H62" i="23" a="1"/>
  <c r="N27" i="23" a="1"/>
  <c r="M92" i="23" a="1"/>
  <c r="N94" i="23" a="1"/>
  <c r="J86" i="23" a="1"/>
  <c r="K92" i="23" a="1"/>
  <c r="G38" i="23" a="1"/>
  <c r="H81" i="23" a="1"/>
  <c r="K58" i="23" a="1"/>
  <c r="L22" i="23" a="1"/>
  <c r="J24" i="23" a="1"/>
  <c r="K47" i="23" a="1"/>
  <c r="N93" i="23" a="1"/>
  <c r="I57" i="23" a="1"/>
  <c r="M46" i="23" a="1"/>
  <c r="H21" i="23" a="1"/>
  <c r="N72" i="23" a="1"/>
  <c r="J32" i="23" a="1"/>
  <c r="K54" i="23" a="1"/>
  <c r="H98" i="23" a="1"/>
  <c r="M16" i="23" a="1"/>
  <c r="K74" i="23" a="1"/>
  <c r="K82" i="23" a="1"/>
  <c r="N69" i="23" a="1"/>
  <c r="N73" i="23" a="1"/>
  <c r="N35" i="23" a="1"/>
  <c r="I46" i="23" a="1"/>
  <c r="H39" i="23" a="1"/>
  <c r="K77" i="23" a="1"/>
  <c r="L85" i="23" a="1"/>
  <c r="K49" i="23" a="1"/>
  <c r="H88" i="23" a="1"/>
  <c r="L28" i="23" a="1"/>
  <c r="M76" i="23" a="1"/>
  <c r="N41" i="23" a="1"/>
  <c r="I52" i="23" a="1"/>
  <c r="L50" i="23" a="1"/>
  <c r="L14" i="23" a="1"/>
  <c r="K78" i="23" a="1"/>
  <c r="J72" i="23" a="1"/>
  <c r="H11" i="23" a="1"/>
  <c r="N60" i="23" a="1"/>
  <c r="M33" i="23" a="1"/>
  <c r="M25" i="23" a="1"/>
  <c r="K91" i="23" a="1"/>
  <c r="L17" i="23" a="1"/>
  <c r="M13" i="23" a="1"/>
  <c r="H85" i="23" a="1"/>
  <c r="L84" i="23" a="1"/>
  <c r="M54" i="23" a="1"/>
  <c r="J33" i="23" a="1"/>
  <c r="I29" i="23" a="1"/>
  <c r="I75" i="23" a="1"/>
  <c r="M68" i="23" a="1"/>
  <c r="H94" i="23" a="1"/>
  <c r="N55" i="23" a="1"/>
  <c r="L53" i="23" a="1"/>
  <c r="N56" i="23" a="1"/>
  <c r="J65" i="23" a="1"/>
  <c r="J74" i="23" a="1"/>
  <c r="M37" i="23" a="1"/>
  <c r="L68" i="23" a="1"/>
  <c r="K14" i="23" a="1"/>
  <c r="M47" i="23" a="1"/>
  <c r="M17" i="23" a="1"/>
  <c r="K41" i="23" a="1"/>
  <c r="I40" i="23" a="1"/>
  <c r="L32" i="23" a="1"/>
  <c r="N65" i="23" a="1"/>
  <c r="L11" i="23" a="1"/>
  <c r="L16" i="23" a="1"/>
  <c r="M62" i="23" a="1"/>
  <c r="I18" i="23" a="1"/>
  <c r="J50" i="23" a="1"/>
  <c r="I79" i="23" a="1"/>
  <c r="K100" i="23" a="1"/>
  <c r="L42" i="23" a="1"/>
  <c r="L23" i="23" a="1"/>
  <c r="L64" i="23" a="1"/>
  <c r="J91" i="23" a="1"/>
  <c r="H44" i="23" a="1"/>
  <c r="L44" i="23" a="1"/>
  <c r="I17" i="23" a="1"/>
  <c r="M82" i="23" a="1"/>
  <c r="J78" i="23" a="1"/>
  <c r="H18" i="23" a="1"/>
  <c r="L25" i="23" a="1"/>
  <c r="L63" i="23" a="1"/>
  <c r="L24" i="23" a="1"/>
  <c r="N42" i="23" a="1"/>
  <c r="I86" i="23" a="1"/>
  <c r="L70" i="23" a="1"/>
  <c r="M93" i="23" a="1"/>
  <c r="M40" i="23" a="1"/>
  <c r="J79" i="23" a="1"/>
  <c r="N50" i="23" a="1"/>
  <c r="H95" i="23" a="1"/>
  <c r="K24" i="23" a="1"/>
  <c r="H55" i="23" a="1"/>
  <c r="I96" i="23" a="1"/>
  <c r="I43" i="23" a="1"/>
  <c r="M59" i="23" a="1"/>
  <c r="I72" i="23" a="1"/>
  <c r="J48" i="23" a="1"/>
  <c r="H56" i="23" a="1"/>
  <c r="I92" i="23" a="1"/>
  <c r="L20" i="23" a="1"/>
  <c r="J46" i="23" a="1"/>
  <c r="L66" i="23" a="1"/>
  <c r="M24" i="23" a="1"/>
  <c r="F64" i="23" a="1"/>
  <c r="L55" i="23" a="1"/>
  <c r="M56" i="23" a="1"/>
  <c r="K57" i="23" a="1"/>
  <c r="H73" i="23" a="1"/>
  <c r="K97" i="23" a="1"/>
  <c r="G46" i="23" a="1"/>
  <c r="I69" i="23" a="1"/>
  <c r="L94" i="23" a="1"/>
  <c r="L71" i="23" a="1"/>
  <c r="I30" i="23" a="1"/>
  <c r="J56" i="23" a="1"/>
  <c r="H43" i="23" a="1"/>
  <c r="N90" i="23" a="1"/>
  <c r="L19" i="23" a="1"/>
  <c r="M15" i="23" a="1"/>
  <c r="N51" i="23" a="1"/>
  <c r="I76" i="23" a="1"/>
  <c r="H86" i="23" a="1"/>
  <c r="L18" i="23" a="1"/>
  <c r="J85" i="23" a="1"/>
  <c r="I95" i="23" a="1"/>
  <c r="G96" i="23" a="1"/>
  <c r="H40" i="23" a="1"/>
  <c r="I83" i="23" a="1"/>
  <c r="N38" i="23" a="1"/>
  <c r="K53" i="23" a="1"/>
  <c r="N80" i="23" a="1"/>
  <c r="I77" i="23" a="1"/>
  <c r="H31" i="23" a="1"/>
  <c r="I87" i="23" a="1"/>
  <c r="K12" i="23" a="1"/>
  <c r="I26" i="23" a="1"/>
  <c r="N11" i="23" a="1"/>
  <c r="J60" i="23" a="1"/>
  <c r="I33" i="23" a="1"/>
  <c r="I99" i="23" a="1"/>
  <c r="M20" i="23" a="1"/>
  <c r="L77" i="23" a="1"/>
  <c r="N21" i="23" a="1"/>
  <c r="M72" i="23" a="1"/>
  <c r="N28" i="23" a="1"/>
  <c r="L76" i="23" a="1"/>
  <c r="L41" i="23" a="1"/>
  <c r="K52" i="23" a="1"/>
  <c r="J98" i="23" a="1"/>
  <c r="I27" i="23" a="1"/>
  <c r="J51" i="23" a="1"/>
  <c r="I24" i="23" a="1"/>
  <c r="J61" i="23" a="1"/>
  <c r="K19" i="23" a="1"/>
  <c r="C97" i="23" a="1"/>
  <c r="I21" i="23" a="1"/>
  <c r="N10" i="23" a="1"/>
  <c r="J58" i="23" a="1"/>
  <c r="I22" i="23" a="1"/>
  <c r="L30" i="23" a="1"/>
  <c r="K89" i="23" a="1"/>
  <c r="J95" i="23" a="1"/>
  <c r="L37" i="23" a="1"/>
  <c r="N23" i="23" a="1"/>
  <c r="M39" i="23" a="1"/>
  <c r="L12" i="23" a="1"/>
  <c r="L88" i="23" a="1"/>
  <c r="J17" i="23" a="1"/>
  <c r="J18" i="23" a="1"/>
  <c r="K43" i="23" a="1"/>
  <c r="J90" i="23" a="1"/>
  <c r="H89" i="23" a="1"/>
  <c r="K21" i="23" a="1"/>
  <c r="K85" i="23" a="1"/>
  <c r="I84" i="23" a="1"/>
  <c r="H46" i="23" a="1"/>
  <c r="N34" i="23" a="1"/>
  <c r="J16" i="23" a="1"/>
  <c r="L86" i="23" a="1"/>
  <c r="M49" i="23" a="1"/>
  <c r="K25" i="23" a="1"/>
  <c r="I59" i="23" a="1"/>
  <c r="M12" i="23" a="1"/>
  <c r="L81" i="23" a="1"/>
  <c r="I93" i="23" a="1"/>
  <c r="L79" i="23" a="1"/>
  <c r="J63" i="23" a="1"/>
  <c r="H91" i="23" a="1"/>
  <c r="N82" i="23" a="1"/>
  <c r="K30" i="23" a="1"/>
  <c r="I11" i="23" a="1"/>
  <c r="I28" i="23" a="1"/>
  <c r="L59" i="23" a="1"/>
  <c r="J21" i="23" a="1"/>
  <c r="I55" i="23" a="1"/>
  <c r="I63" i="23" a="1"/>
  <c r="M95" i="23" a="1"/>
  <c r="F33" i="23" a="1"/>
  <c r="K13" i="23" a="1"/>
  <c r="K66" i="23" a="1"/>
  <c r="N84" i="23" a="1"/>
  <c r="J64" i="23" a="1"/>
  <c r="L39" i="23" a="1"/>
  <c r="K65" i="23" a="1"/>
  <c r="I74" i="23" a="1"/>
  <c r="M99" i="23" a="1"/>
  <c r="I78" i="23" a="1"/>
  <c r="L75" i="23" a="1"/>
  <c r="K45" i="23" a="1"/>
  <c r="L61" i="23" a="1"/>
  <c r="J19" i="23" a="1"/>
  <c r="H37" i="23" a="1"/>
  <c r="J57" i="23" a="1"/>
  <c r="H25" i="23" a="1"/>
  <c r="L49" i="23" a="1"/>
  <c r="I62" i="23" a="1"/>
  <c r="K11" i="23" a="1"/>
  <c r="H60" i="23" a="1"/>
  <c r="I44" i="23" a="1"/>
  <c r="I16" i="23" a="1"/>
  <c r="K50" i="23" a="1"/>
  <c r="N63" i="23" a="1"/>
  <c r="H26" i="23" a="1"/>
  <c r="N59" i="23" a="1"/>
  <c r="I89" i="23" a="1"/>
  <c r="J42" i="23" a="1"/>
  <c r="L99" i="23" a="1"/>
  <c r="I12" i="23" a="1"/>
  <c r="J68" i="23" a="1"/>
  <c r="N96" i="23" a="1"/>
  <c r="J55" i="23" a="1"/>
  <c r="M53" i="23" a="1"/>
  <c r="N47" i="23" a="1"/>
  <c r="H93" i="23" a="1"/>
  <c r="N48" i="23" a="1"/>
  <c r="L40" i="23" a="1"/>
  <c r="K16" i="23" a="1"/>
  <c r="M78" i="23" a="1"/>
  <c r="J62" i="23" a="1"/>
  <c r="M11" i="23" a="1"/>
  <c r="K61" i="23" a="1"/>
  <c r="I65" i="23" a="1"/>
  <c r="K31" i="23" a="1"/>
  <c r="L93" i="23" a="1"/>
  <c r="N49" i="23" a="1"/>
  <c r="M73" i="23" a="1"/>
  <c r="L100" i="23" a="1"/>
  <c r="L67" i="23" a="1"/>
  <c r="M98" i="23" a="1"/>
  <c r="H97" i="23" a="1"/>
  <c r="M81" i="23" a="1"/>
  <c r="J35" i="23" a="1"/>
  <c r="I47" i="23" a="1"/>
  <c r="K26" i="23" a="1"/>
  <c r="K94" i="23" a="1"/>
  <c r="I48" i="23" a="1"/>
  <c r="K80" i="23" a="1"/>
  <c r="M26" i="23" a="1"/>
  <c r="J12" i="23" a="1"/>
  <c r="N75" i="23" a="1"/>
  <c r="N19" i="23" a="1"/>
  <c r="M18" i="23" a="1"/>
  <c r="J77" i="23" a="1"/>
  <c r="M90" i="23" a="1"/>
  <c r="J26" i="23" a="1"/>
  <c r="F100" i="23" a="1"/>
  <c r="L21" i="23" a="1"/>
  <c r="I73" i="23" a="1"/>
  <c r="M100" i="23" a="1"/>
  <c r="L46" i="23" a="1"/>
  <c r="I34" i="23" a="1"/>
  <c r="H52" i="23" a="1"/>
  <c r="N91" i="23" a="1"/>
  <c r="I10" i="23" a="1"/>
  <c r="H63" i="23" a="1"/>
  <c r="K22" i="23" a="1"/>
  <c r="H24" i="23" a="1"/>
  <c r="L89" i="23" a="1"/>
  <c r="K42" i="23" a="1"/>
  <c r="K48" i="23" a="1"/>
  <c r="M58" i="23" a="1"/>
  <c r="H29" i="23" a="1"/>
  <c r="H15" i="23" a="1"/>
  <c r="H51" i="23" a="1"/>
  <c r="H45" i="23" a="1"/>
  <c r="N18" i="23" a="1"/>
  <c r="L33" i="23" a="1"/>
  <c r="J25" i="23" a="1"/>
  <c r="H10" i="23" a="1"/>
  <c r="K96" i="23" a="1"/>
  <c r="K75" i="23" a="1"/>
  <c r="M30" i="23" a="1"/>
  <c r="H47" i="23" a="1"/>
  <c r="N95" i="23" a="1"/>
  <c r="N37" i="23" a="1"/>
  <c r="H27" i="23" a="1"/>
  <c r="K23" i="23" a="1"/>
  <c r="I94" i="23" a="1"/>
  <c r="J71" i="23" a="1"/>
  <c r="M64" i="23" a="1"/>
  <c r="M36" i="23" a="1"/>
  <c r="I14" i="23" a="1"/>
  <c r="M29" i="23" a="1"/>
  <c r="H13" i="23" a="1"/>
  <c r="I20" i="23" a="1"/>
  <c r="K27" i="23" a="1"/>
  <c r="I51" i="23" a="1"/>
  <c r="N24" i="23" a="1"/>
  <c r="N89" i="23" a="1"/>
  <c r="L87" i="23" a="1"/>
  <c r="N74" i="23" a="1"/>
  <c r="L52" i="23" a="1"/>
  <c r="I15" i="23" a="1"/>
  <c r="I70" i="23" a="1"/>
  <c r="N32" i="23" a="1"/>
  <c r="I54" i="23" a="1"/>
  <c r="N44" i="23" a="1"/>
  <c r="K99" i="23" a="1"/>
  <c r="M51" i="23" a="1"/>
  <c r="I88" i="23" a="1"/>
  <c r="H41" i="23" a="1"/>
  <c r="M55" i="23" a="1"/>
  <c r="M57" i="23" a="1"/>
  <c r="N97" i="23" a="1"/>
  <c r="K36" i="23" a="1"/>
  <c r="J38" i="23" a="1"/>
  <c r="J31" i="23" a="1"/>
  <c r="M52" i="23" a="1"/>
  <c r="K33" i="23" a="1"/>
  <c r="N16" i="23" a="1"/>
  <c r="I60" i="23" a="1"/>
  <c r="K51" i="23" a="1"/>
  <c r="J39" i="23" a="1"/>
  <c r="N68" i="23" a="1"/>
  <c r="L90" i="23" a="1"/>
  <c r="F74" i="23" a="1"/>
  <c r="L15" i="23" a="1"/>
  <c r="K72" i="23" a="1"/>
  <c r="H32" i="23" a="1"/>
  <c r="J54" i="23" a="1"/>
  <c r="K44" i="23" a="1"/>
  <c r="M97" i="23" a="1"/>
  <c r="H50" i="23" a="1"/>
  <c r="K68" i="23" a="1"/>
  <c r="M96" i="23" a="1"/>
  <c r="N71" i="23" a="1"/>
  <c r="J30" i="23" a="1"/>
  <c r="I36" i="23" a="1"/>
  <c r="J93" i="23" a="1"/>
  <c r="H20" i="23" a="1"/>
  <c r="K55" i="23" a="1"/>
  <c r="M91" i="23" a="1"/>
  <c r="M27" i="23" a="1"/>
  <c r="M75" i="23" a="1"/>
  <c r="J59" i="23" a="1"/>
  <c r="M89" i="23" a="1"/>
  <c r="H42" i="23" a="1"/>
  <c r="J99" i="23" a="1"/>
  <c r="H23" i="23" a="1"/>
  <c r="L83" i="23" a="1"/>
  <c r="M38" i="23" a="1"/>
  <c r="K64" i="23" a="1"/>
  <c r="L56" i="23" a="1"/>
  <c r="J14" i="23" a="1"/>
  <c r="N29" i="23" a="1"/>
  <c r="J83" i="23" a="1"/>
  <c r="K40" i="23" a="1"/>
  <c r="I66" i="23" a="1"/>
  <c r="M84" i="23" a="1"/>
  <c r="N46" i="23" a="1"/>
  <c r="N39" i="23" a="1"/>
  <c r="M77" i="23" a="1"/>
  <c r="N57" i="23" a="1"/>
  <c r="M63" i="23" a="1"/>
  <c r="K10" i="23" a="1"/>
  <c r="M50" i="23" a="1"/>
  <c r="L54" i="23" a="1"/>
  <c r="L34" i="23" a="1"/>
  <c r="N12" i="23" a="1"/>
  <c r="N62" i="23" a="1"/>
  <c r="K17" i="23" a="1"/>
  <c r="I82" i="23" a="1"/>
  <c r="N33" i="23" a="1"/>
  <c r="N99" i="23" a="1"/>
  <c r="J15" i="23" a="1"/>
  <c r="J23" i="23" a="1"/>
  <c r="K83" i="23" a="1"/>
  <c r="I38" i="23" a="1"/>
  <c r="J53" i="23" a="1"/>
  <c r="K56" i="23" a="1"/>
  <c r="N14" i="23" a="1"/>
  <c r="L57" i="23" a="1"/>
  <c r="L38" i="23" a="1"/>
  <c r="L10" i="23" a="1"/>
  <c r="H58" i="23" a="1"/>
  <c r="N22" i="23" a="1"/>
  <c r="H30" i="23" a="1"/>
  <c r="J47" i="23" a="1"/>
  <c r="K95" i="23" a="1"/>
  <c r="I37" i="23" a="1"/>
  <c r="M69" i="23" a="1"/>
  <c r="M66" i="23" a="1"/>
  <c r="N100" i="23" a="1"/>
  <c r="H79" i="23" a="1"/>
  <c r="I80" i="23" a="1"/>
  <c r="N43" i="23" a="1"/>
  <c r="N20" i="23" a="1"/>
  <c r="H70" i="23" a="1"/>
  <c r="J13" i="23" a="1"/>
  <c r="I85" i="23" a="1"/>
  <c r="H35" i="23" a="1"/>
  <c r="J67" i="23" a="1"/>
  <c r="J34" i="23" a="1"/>
  <c r="L65" i="23" a="1"/>
  <c r="N92" i="23" a="1"/>
  <c r="M94" i="23" a="1"/>
  <c r="K81" i="23" a="1"/>
  <c r="J96" i="23" a="1"/>
  <c r="M22" i="23" a="1"/>
  <c r="N64" i="23" a="1"/>
  <c r="J80" i="23" a="1"/>
  <c r="N25" i="23" a="1"/>
  <c r="M86" i="23" a="1"/>
  <c r="K90" i="23" a="1"/>
  <c r="I42" i="23" a="1"/>
  <c r="N98" i="23" a="1"/>
  <c r="N79" i="23" a="1"/>
  <c r="N78" i="23" a="1"/>
  <c r="L51" i="23" a="1"/>
  <c r="H28" i="23" a="1"/>
  <c r="N76" i="23" a="1"/>
  <c r="I19" i="23" a="1"/>
  <c r="K37" i="23" a="1"/>
  <c r="M88" i="23" a="1"/>
  <c r="L69" i="23" a="1"/>
  <c r="N85" i="23" a="1"/>
  <c r="K84" i="23" a="1"/>
  <c r="I64" i="23" a="1"/>
  <c r="L80" i="23" a="1"/>
  <c r="M43" i="23" a="1"/>
  <c r="L92" i="23" a="1"/>
  <c r="I32" i="23" a="1"/>
  <c r="I81" i="23" a="1"/>
  <c r="J94" i="23" a="1"/>
  <c r="K71" i="23" a="1"/>
  <c r="N53" i="23" a="1"/>
  <c r="N36" i="23" a="1"/>
  <c r="K93" i="23" a="1"/>
  <c r="H48" i="23" a="1"/>
  <c r="N40" i="23" a="1"/>
  <c r="M35" i="23" a="1"/>
  <c r="M32" i="23" a="1"/>
  <c r="L27" i="23" a="1"/>
  <c r="N26" i="23" a="1"/>
  <c r="J11" i="23" a="1"/>
  <c r="K18" i="23" a="1"/>
  <c r="M42" i="23" a="1"/>
  <c r="J29" i="23" a="1"/>
  <c r="M71" i="23" a="1"/>
  <c r="J40" i="23" a="1"/>
  <c r="K70" i="23" a="1"/>
  <c r="I100" i="23" a="1"/>
  <c r="K79" i="23" a="1"/>
  <c r="K39" i="23" a="1"/>
  <c r="N77" i="23" a="1"/>
  <c r="I90" i="23" a="1"/>
  <c r="J45" i="23" a="1"/>
  <c r="H68" i="23" a="1"/>
  <c r="J66" i="23" a="1"/>
  <c r="H84" i="23" a="1"/>
  <c r="H64" i="23" a="1"/>
  <c r="I56" i="23" a="1"/>
  <c r="M14" i="23" a="1"/>
  <c r="K29" i="23" a="1"/>
  <c r="L13" i="23" a="1"/>
  <c r="L73" i="23" a="1"/>
  <c r="K32" i="23" a="1"/>
  <c r="H67" i="23" a="1"/>
  <c r="K34" i="23" a="1"/>
  <c r="M65" i="23" a="1"/>
  <c r="I31" i="23" a="1"/>
  <c r="N61" i="23" a="1"/>
  <c r="I49" i="23" a="1"/>
  <c r="N70" i="23" a="1"/>
  <c r="N17" i="23" a="1"/>
  <c r="H82" i="23" a="1"/>
  <c r="I41" i="23" a="1"/>
  <c r="N52" i="23" a="1"/>
  <c r="M31" i="23" a="1"/>
  <c r="H72" i="23" a="1"/>
  <c r="I23" i="23" a="1"/>
  <c r="H83" i="23" a="1"/>
  <c r="I71" i="23" a="1"/>
  <c r="K46" i="23" a="1"/>
  <c r="I98" i="23" a="1"/>
  <c r="J37" i="23" a="1"/>
  <c r="L74" i="23" a="1"/>
  <c r="M10" i="23" a="1"/>
  <c r="N58" i="23" a="1"/>
  <c r="H75" i="23" a="1"/>
  <c r="K59" i="23" a="1"/>
  <c r="L47" i="23" a="1"/>
  <c r="H14" i="23" a="1"/>
  <c r="H90" i="23" a="1"/>
  <c r="L43" i="23" a="1"/>
  <c r="H59" i="23" a="1"/>
  <c r="K62" i="23" a="1"/>
  <c r="I25" i="23" a="1"/>
  <c r="N54" i="23" a="1"/>
  <c r="K15" i="23" a="1"/>
  <c r="J44" i="23" a="1"/>
  <c r="I97" i="23" a="1"/>
  <c r="H19" i="23" a="1"/>
  <c r="K73" i="23" a="1"/>
  <c r="J100" i="23" a="1"/>
  <c r="H71" i="23" a="1"/>
  <c r="J87" i="23" a="1"/>
  <c r="J97" i="23" a="1"/>
  <c r="K88" i="23" a="1"/>
  <c r="M87" i="23" a="1"/>
  <c r="L45" i="23" a="1"/>
  <c r="H74" i="23" a="1"/>
  <c r="M61" i="23" a="1"/>
  <c r="L60" i="23" a="1"/>
  <c r="I35" i="23" a="1"/>
  <c r="H76" i="23" a="1"/>
  <c r="H38" i="23" a="1"/>
  <c r="J52" i="23" a="1"/>
  <c r="J81" i="23" a="1"/>
  <c r="J73" i="23" a="1"/>
  <c r="M19" i="23" a="1"/>
  <c r="H69" i="23" a="1"/>
  <c r="J20" i="23" a="1"/>
  <c r="M48" i="23" a="1"/>
  <c r="J84" i="23" a="1"/>
  <c r="L78" i="23" a="1"/>
  <c r="I45" i="23" a="1"/>
  <c r="H54" i="23" a="1"/>
  <c r="K87" i="23" a="1"/>
  <c r="H61" i="23" a="1"/>
  <c r="F74" i="23" l="1"/>
  <c r="F100" i="23"/>
  <c r="F33" i="23"/>
  <c r="G96" i="23"/>
  <c r="G46" i="23"/>
  <c r="F64" i="23"/>
  <c r="G38" i="23"/>
  <c r="G53" i="23"/>
  <c r="Q193" i="23"/>
  <c r="Q268" i="23"/>
  <c r="Q136" i="23"/>
  <c r="Q371" i="23"/>
  <c r="Q293" i="23"/>
  <c r="Q360" i="23"/>
  <c r="Q185" i="23"/>
  <c r="Q120" i="23"/>
  <c r="Q364" i="23"/>
  <c r="Q176" i="23"/>
  <c r="Q396" i="23"/>
  <c r="Q143" i="23"/>
  <c r="Q248" i="23"/>
  <c r="Q291" i="23"/>
  <c r="Q365" i="23"/>
  <c r="Q237" i="23"/>
  <c r="Q359" i="23"/>
  <c r="Q244" i="23"/>
  <c r="Q259" i="23"/>
  <c r="Q322" i="23"/>
  <c r="Q301" i="23"/>
  <c r="Q305" i="23"/>
  <c r="Q252" i="23"/>
  <c r="Q388" i="23"/>
  <c r="Q342" i="23"/>
  <c r="Q397" i="23"/>
  <c r="Q277" i="23"/>
  <c r="Q387" i="23"/>
  <c r="Q184" i="23"/>
  <c r="Q313" i="23"/>
  <c r="Q239" i="23"/>
  <c r="Q269" i="23"/>
  <c r="Q161" i="23"/>
  <c r="Q283" i="23"/>
  <c r="Q346" i="23"/>
  <c r="Q211" i="23"/>
  <c r="Q150" i="23"/>
  <c r="Q163" i="23"/>
  <c r="Q167" i="23"/>
  <c r="Q119" i="23"/>
  <c r="Q158" i="23"/>
  <c r="Q279" i="23"/>
  <c r="Q262" i="23"/>
  <c r="Q349" i="23"/>
  <c r="Q354" i="23"/>
  <c r="Q103" i="23"/>
  <c r="Q231" i="23"/>
  <c r="M37" i="23"/>
  <c r="H65" i="23"/>
  <c r="L43" i="23"/>
  <c r="M95" i="23"/>
  <c r="L59" i="23"/>
  <c r="I28" i="23"/>
  <c r="J84" i="23"/>
  <c r="M51" i="23"/>
  <c r="M81" i="23"/>
  <c r="L86" i="23"/>
  <c r="I50" i="23"/>
  <c r="J91" i="23"/>
  <c r="J74" i="23"/>
  <c r="N31" i="23"/>
  <c r="H90" i="23"/>
  <c r="K92" i="23"/>
  <c r="K57" i="23"/>
  <c r="L20" i="23"/>
  <c r="J48" i="23"/>
  <c r="K99" i="23"/>
  <c r="H97" i="23"/>
  <c r="J16" i="23"/>
  <c r="J52" i="23"/>
  <c r="J87" i="23"/>
  <c r="J65" i="23"/>
  <c r="H77" i="23"/>
  <c r="H14" i="23"/>
  <c r="I95" i="23"/>
  <c r="I42" i="23"/>
  <c r="N19" i="23"/>
  <c r="K33" i="23"/>
  <c r="N44" i="23"/>
  <c r="M98" i="23"/>
  <c r="N34" i="23"/>
  <c r="I39" i="23"/>
  <c r="H80" i="23"/>
  <c r="N56" i="23"/>
  <c r="J36" i="23"/>
  <c r="L47" i="23"/>
  <c r="H61" i="23"/>
  <c r="M18" i="23"/>
  <c r="I60" i="23"/>
  <c r="N82" i="23"/>
  <c r="I54" i="23"/>
  <c r="L67" i="23"/>
  <c r="H46" i="23"/>
  <c r="J79" i="23"/>
  <c r="L64" i="23"/>
  <c r="L53" i="23"/>
  <c r="N30" i="23"/>
  <c r="K59" i="23"/>
  <c r="M24" i="23"/>
  <c r="I45" i="23"/>
  <c r="I11" i="23"/>
  <c r="K28" i="23"/>
  <c r="N32" i="23"/>
  <c r="L100" i="23"/>
  <c r="I84" i="23"/>
  <c r="H38" i="23"/>
  <c r="H71" i="23"/>
  <c r="N55" i="23"/>
  <c r="H22" i="23"/>
  <c r="H75" i="23"/>
  <c r="J26" i="23"/>
  <c r="K51" i="23"/>
  <c r="H62" i="23"/>
  <c r="I72" i="23"/>
  <c r="I70" i="23"/>
  <c r="M73" i="23"/>
  <c r="K85" i="23"/>
  <c r="H66" i="23"/>
  <c r="M83" i="23"/>
  <c r="H94" i="23"/>
  <c r="L96" i="23"/>
  <c r="N58" i="23"/>
  <c r="I63" i="23"/>
  <c r="N27" i="23"/>
  <c r="L78" i="23"/>
  <c r="J12" i="23"/>
  <c r="I15" i="23"/>
  <c r="N49" i="23"/>
  <c r="K21" i="23"/>
  <c r="M40" i="23"/>
  <c r="L23" i="23"/>
  <c r="M68" i="23"/>
  <c r="N81" i="23"/>
  <c r="M10" i="23"/>
  <c r="J86" i="23"/>
  <c r="K90" i="23"/>
  <c r="I92" i="23"/>
  <c r="M48" i="23"/>
  <c r="L52" i="23"/>
  <c r="L93" i="23"/>
  <c r="H89" i="23"/>
  <c r="H76" i="23"/>
  <c r="J100" i="23"/>
  <c r="I75" i="23"/>
  <c r="I68" i="23"/>
  <c r="L74" i="23"/>
  <c r="L90" i="23"/>
  <c r="M86" i="23"/>
  <c r="M50" i="23"/>
  <c r="H91" i="23"/>
  <c r="N74" i="23"/>
  <c r="K31" i="23"/>
  <c r="J90" i="23"/>
  <c r="J92" i="23"/>
  <c r="H57" i="23"/>
  <c r="I29" i="23"/>
  <c r="L48" i="23"/>
  <c r="J37" i="23"/>
  <c r="K97" i="23"/>
  <c r="N25" i="23"/>
  <c r="N16" i="23"/>
  <c r="M52" i="23"/>
  <c r="L87" i="23"/>
  <c r="I65" i="23"/>
  <c r="K43" i="23"/>
  <c r="M93" i="23"/>
  <c r="L42" i="23"/>
  <c r="J33" i="23"/>
  <c r="M41" i="23"/>
  <c r="I98" i="23"/>
  <c r="L34" i="23"/>
  <c r="J80" i="23"/>
  <c r="H56" i="23"/>
  <c r="L36" i="23"/>
  <c r="N89" i="23"/>
  <c r="K61" i="23"/>
  <c r="J18" i="23"/>
  <c r="K60" i="23"/>
  <c r="J76" i="23"/>
  <c r="M54" i="23"/>
  <c r="N67" i="23"/>
  <c r="K46" i="23"/>
  <c r="N79" i="23"/>
  <c r="N64" i="23"/>
  <c r="K30" i="23"/>
  <c r="M59" i="23"/>
  <c r="N24" i="23"/>
  <c r="M11" i="23"/>
  <c r="J17" i="23"/>
  <c r="I35" i="23"/>
  <c r="K100" i="23"/>
  <c r="L84" i="23"/>
  <c r="K38" i="23"/>
  <c r="I71" i="23"/>
  <c r="I55" i="23"/>
  <c r="M22" i="23"/>
  <c r="N75" i="23"/>
  <c r="M26" i="23"/>
  <c r="I51" i="23"/>
  <c r="J62" i="23"/>
  <c r="L88" i="23"/>
  <c r="L70" i="23"/>
  <c r="K73" i="23"/>
  <c r="H85" i="23"/>
  <c r="N66" i="23"/>
  <c r="H83" i="23"/>
  <c r="N94" i="23"/>
  <c r="J96" i="23"/>
  <c r="I58" i="23"/>
  <c r="J63" i="23"/>
  <c r="K27" i="23"/>
  <c r="M78" i="23"/>
  <c r="L12" i="23"/>
  <c r="N15" i="23"/>
  <c r="H49" i="23"/>
  <c r="M13" i="23"/>
  <c r="K69" i="23"/>
  <c r="I23" i="23"/>
  <c r="N68" i="23"/>
  <c r="K81" i="23"/>
  <c r="K10" i="23"/>
  <c r="J31" i="23"/>
  <c r="I20" i="23"/>
  <c r="K16" i="23"/>
  <c r="M39" i="23"/>
  <c r="L60" i="23"/>
  <c r="I79" i="23"/>
  <c r="L17" i="23"/>
  <c r="J22" i="23"/>
  <c r="H72" i="23"/>
  <c r="L66" i="23"/>
  <c r="M94" i="23"/>
  <c r="M63" i="23"/>
  <c r="H78" i="23"/>
  <c r="H13" i="23"/>
  <c r="L40" i="23"/>
  <c r="N23" i="23"/>
  <c r="I86" i="23"/>
  <c r="J50" i="23"/>
  <c r="K91" i="23"/>
  <c r="M74" i="23"/>
  <c r="M31" i="23"/>
  <c r="M90" i="23"/>
  <c r="N92" i="23"/>
  <c r="N57" i="23"/>
  <c r="J20" i="23"/>
  <c r="M29" i="23"/>
  <c r="N48" i="23"/>
  <c r="L37" i="23"/>
  <c r="H99" i="23"/>
  <c r="L97" i="23"/>
  <c r="M25" i="23"/>
  <c r="H16" i="23"/>
  <c r="N52" i="23"/>
  <c r="K87" i="23"/>
  <c r="L65" i="23"/>
  <c r="M77" i="23"/>
  <c r="I43" i="23"/>
  <c r="I14" i="23"/>
  <c r="H93" i="23"/>
  <c r="J95" i="23"/>
  <c r="N42" i="23"/>
  <c r="H19" i="23"/>
  <c r="M33" i="23"/>
  <c r="M44" i="23"/>
  <c r="I41" i="23"/>
  <c r="N98" i="23"/>
  <c r="J34" i="23"/>
  <c r="N39" i="23"/>
  <c r="K80" i="23"/>
  <c r="M36" i="23"/>
  <c r="N47" i="23"/>
  <c r="K89" i="23"/>
  <c r="M61" i="23"/>
  <c r="I18" i="23"/>
  <c r="N60" i="23"/>
  <c r="K76" i="23"/>
  <c r="H82" i="23"/>
  <c r="L54" i="23"/>
  <c r="J67" i="23"/>
  <c r="N46" i="23"/>
  <c r="L79" i="23"/>
  <c r="M64" i="23"/>
  <c r="M53" i="23"/>
  <c r="L30" i="23"/>
  <c r="L24" i="23"/>
  <c r="M45" i="23"/>
  <c r="H11" i="23"/>
  <c r="J28" i="23"/>
  <c r="N17" i="23"/>
  <c r="M32" i="23"/>
  <c r="H35" i="23"/>
  <c r="M84" i="23"/>
  <c r="J38" i="23"/>
  <c r="J71" i="23"/>
  <c r="J55" i="23"/>
  <c r="I22" i="23"/>
  <c r="L26" i="23"/>
  <c r="M62" i="23"/>
  <c r="J72" i="23"/>
  <c r="N88" i="23"/>
  <c r="N70" i="23"/>
  <c r="H73" i="23"/>
  <c r="I85" i="23"/>
  <c r="I66" i="23"/>
  <c r="N83" i="23"/>
  <c r="I94" i="23"/>
  <c r="N96" i="23"/>
  <c r="J58" i="23"/>
  <c r="L63" i="23"/>
  <c r="J27" i="23"/>
  <c r="K78" i="23"/>
  <c r="H12" i="23"/>
  <c r="I49" i="23"/>
  <c r="J21" i="23"/>
  <c r="J13" i="23"/>
  <c r="K40" i="23"/>
  <c r="H69" i="23"/>
  <c r="K23" i="23"/>
  <c r="J68" i="23"/>
  <c r="N10" i="23"/>
  <c r="H74" i="23"/>
  <c r="I97" i="23"/>
  <c r="L14" i="23"/>
  <c r="J41" i="23"/>
  <c r="N61" i="23"/>
  <c r="H54" i="23"/>
  <c r="H70" i="23"/>
  <c r="J83" i="23"/>
  <c r="I96" i="23"/>
  <c r="H27" i="23"/>
  <c r="I12" i="23"/>
  <c r="I21" i="23"/>
  <c r="J69" i="23"/>
  <c r="N86" i="23"/>
  <c r="L50" i="23"/>
  <c r="L91" i="23"/>
  <c r="I31" i="23"/>
  <c r="M92" i="23"/>
  <c r="N20" i="23"/>
  <c r="N29" i="23"/>
  <c r="I48" i="23"/>
  <c r="N37" i="23"/>
  <c r="L99" i="23"/>
  <c r="C97" i="23"/>
  <c r="L25" i="23"/>
  <c r="L16" i="23"/>
  <c r="I52" i="23"/>
  <c r="N87" i="23"/>
  <c r="M65" i="23"/>
  <c r="J77" i="23"/>
  <c r="N43" i="23"/>
  <c r="J14" i="23"/>
  <c r="I93" i="23"/>
  <c r="N95" i="23"/>
  <c r="J42" i="23"/>
  <c r="K19" i="23"/>
  <c r="H33" i="23"/>
  <c r="J44" i="23"/>
  <c r="N41" i="23"/>
  <c r="K98" i="23"/>
  <c r="K34" i="23"/>
  <c r="J39" i="23"/>
  <c r="I80" i="23"/>
  <c r="L56" i="23"/>
  <c r="K36" i="23"/>
  <c r="H47" i="23"/>
  <c r="I89" i="23"/>
  <c r="J61" i="23"/>
  <c r="H18" i="23"/>
  <c r="M60" i="23"/>
  <c r="M76" i="23"/>
  <c r="L82" i="23"/>
  <c r="H67" i="23"/>
  <c r="J46" i="23"/>
  <c r="H79" i="23"/>
  <c r="K64" i="23"/>
  <c r="H53" i="23"/>
  <c r="M30" i="23"/>
  <c r="N59" i="23"/>
  <c r="I24" i="23"/>
  <c r="L45" i="23"/>
  <c r="L11" i="23"/>
  <c r="L28" i="23"/>
  <c r="H17" i="23"/>
  <c r="K32" i="23"/>
  <c r="M35" i="23"/>
  <c r="N100" i="23"/>
  <c r="M38" i="23"/>
  <c r="H55" i="23"/>
  <c r="K75" i="23"/>
  <c r="H26" i="23"/>
  <c r="J51" i="23"/>
  <c r="L62" i="23"/>
  <c r="L72" i="23"/>
  <c r="H88" i="23"/>
  <c r="M70" i="23"/>
  <c r="L73" i="23"/>
  <c r="J85" i="23"/>
  <c r="M66" i="23"/>
  <c r="L83" i="23"/>
  <c r="K94" i="23"/>
  <c r="K96" i="23"/>
  <c r="N63" i="23"/>
  <c r="I27" i="23"/>
  <c r="J78" i="23"/>
  <c r="K15" i="23"/>
  <c r="K49" i="23"/>
  <c r="M21" i="23"/>
  <c r="L13" i="23"/>
  <c r="N40" i="23"/>
  <c r="M69" i="23"/>
  <c r="H23" i="23"/>
  <c r="L81" i="23"/>
  <c r="H10" i="23"/>
  <c r="K50" i="23"/>
  <c r="J98" i="23"/>
  <c r="L18" i="23"/>
  <c r="I67" i="23"/>
  <c r="L85" i="23"/>
  <c r="K86" i="23"/>
  <c r="K29" i="23"/>
  <c r="H48" i="23"/>
  <c r="I37" i="23"/>
  <c r="J99" i="23"/>
  <c r="N97" i="23"/>
  <c r="J25" i="23"/>
  <c r="I16" i="23"/>
  <c r="K52" i="23"/>
  <c r="M87" i="23"/>
  <c r="N65" i="23"/>
  <c r="K77" i="23"/>
  <c r="J43" i="23"/>
  <c r="M14" i="23"/>
  <c r="K93" i="23"/>
  <c r="K95" i="23"/>
  <c r="H42" i="23"/>
  <c r="M19" i="23"/>
  <c r="L33" i="23"/>
  <c r="I44" i="23"/>
  <c r="L41" i="23"/>
  <c r="L98" i="23"/>
  <c r="H34" i="23"/>
  <c r="H39" i="23"/>
  <c r="M80" i="23"/>
  <c r="I56" i="23"/>
  <c r="N36" i="23"/>
  <c r="J47" i="23"/>
  <c r="M89" i="23"/>
  <c r="I61" i="23"/>
  <c r="N18" i="23"/>
  <c r="H60" i="23"/>
  <c r="L76" i="23"/>
  <c r="M82" i="23"/>
  <c r="N54" i="23"/>
  <c r="I46" i="23"/>
  <c r="M79" i="23"/>
  <c r="H64" i="23"/>
  <c r="N53" i="23"/>
  <c r="H30" i="23"/>
  <c r="J59" i="23"/>
  <c r="K24" i="23"/>
  <c r="H45" i="23"/>
  <c r="K11" i="23"/>
  <c r="N28" i="23"/>
  <c r="I17" i="23"/>
  <c r="L32" i="23"/>
  <c r="N35" i="23"/>
  <c r="H100" i="23"/>
  <c r="H84" i="23"/>
  <c r="K71" i="23"/>
  <c r="N22" i="23"/>
  <c r="M75" i="23"/>
  <c r="K26" i="23"/>
  <c r="H51" i="23"/>
  <c r="I62" i="23"/>
  <c r="M72" i="23"/>
  <c r="K88" i="23"/>
  <c r="J70" i="23"/>
  <c r="N73" i="23"/>
  <c r="M85" i="23"/>
  <c r="J66" i="23"/>
  <c r="J94" i="23"/>
  <c r="H58" i="23"/>
  <c r="M27" i="23"/>
  <c r="M12" i="23"/>
  <c r="H15" i="23"/>
  <c r="L49" i="23"/>
  <c r="N21" i="23"/>
  <c r="N13" i="23"/>
  <c r="I40" i="23"/>
  <c r="N69" i="23"/>
  <c r="M23" i="23"/>
  <c r="H68" i="23"/>
  <c r="I81" i="23"/>
  <c r="L10" i="23"/>
  <c r="M91" i="23"/>
  <c r="M57" i="23"/>
  <c r="H29" i="23"/>
  <c r="H25" i="23"/>
  <c r="L77" i="23"/>
  <c r="L44" i="23"/>
  <c r="M56" i="23"/>
  <c r="K82" i="23"/>
  <c r="I53" i="23"/>
  <c r="J45" i="23"/>
  <c r="I32" i="23"/>
  <c r="L38" i="23"/>
  <c r="K55" i="23"/>
  <c r="J73" i="23"/>
  <c r="M58" i="23"/>
  <c r="J57" i="23"/>
  <c r="M20" i="23"/>
  <c r="H86" i="23"/>
  <c r="I91" i="23"/>
  <c r="K74" i="23"/>
  <c r="L31" i="23"/>
  <c r="I90" i="23"/>
  <c r="L92" i="23"/>
  <c r="L57" i="23"/>
  <c r="H20" i="23"/>
  <c r="L29" i="23"/>
  <c r="K48" i="23"/>
  <c r="H37" i="23"/>
  <c r="I99" i="23"/>
  <c r="J97" i="23"/>
  <c r="I25" i="23"/>
  <c r="M16" i="23"/>
  <c r="H87" i="23"/>
  <c r="N77" i="23"/>
  <c r="M43" i="23"/>
  <c r="N14" i="23"/>
  <c r="J93" i="23"/>
  <c r="H95" i="23"/>
  <c r="K42" i="23"/>
  <c r="J19" i="23"/>
  <c r="I33" i="23"/>
  <c r="H44" i="23"/>
  <c r="K41" i="23"/>
  <c r="H98" i="23"/>
  <c r="M34" i="23"/>
  <c r="K39" i="23"/>
  <c r="L80" i="23"/>
  <c r="K56" i="23"/>
  <c r="I36" i="23"/>
  <c r="I47" i="23"/>
  <c r="L89" i="23"/>
  <c r="L61" i="23"/>
  <c r="J60" i="23"/>
  <c r="I76" i="23"/>
  <c r="J82" i="23"/>
  <c r="K54" i="23"/>
  <c r="K67" i="23"/>
  <c r="K79" i="23"/>
  <c r="I64" i="23"/>
  <c r="J53" i="23"/>
  <c r="J30" i="23"/>
  <c r="I59" i="23"/>
  <c r="H24" i="23"/>
  <c r="K45" i="23"/>
  <c r="N11" i="23"/>
  <c r="M28" i="23"/>
  <c r="M17" i="23"/>
  <c r="J32" i="23"/>
  <c r="K35" i="23"/>
  <c r="I100" i="23"/>
  <c r="K84" i="23"/>
  <c r="I38" i="23"/>
  <c r="N71" i="23"/>
  <c r="M55" i="23"/>
  <c r="K22" i="23"/>
  <c r="L75" i="23"/>
  <c r="I26" i="23"/>
  <c r="N51" i="23"/>
  <c r="K62" i="23"/>
  <c r="N72" i="23"/>
  <c r="J88" i="23"/>
  <c r="K70" i="23"/>
  <c r="N85" i="23"/>
  <c r="K83" i="23"/>
  <c r="M96" i="23"/>
  <c r="L58" i="23"/>
  <c r="H63" i="23"/>
  <c r="I78" i="23"/>
  <c r="K12" i="23"/>
  <c r="M15" i="23"/>
  <c r="J49" i="23"/>
  <c r="H21" i="23"/>
  <c r="I13" i="23"/>
  <c r="J40" i="23"/>
  <c r="L69" i="23"/>
  <c r="J23" i="23"/>
  <c r="K68" i="23"/>
  <c r="J81" i="23"/>
  <c r="I10" i="23"/>
  <c r="M99" i="23"/>
  <c r="I87" i="23"/>
  <c r="L19" i="23"/>
  <c r="M47" i="23"/>
  <c r="M46" i="23"/>
  <c r="L35" i="23"/>
  <c r="M71" i="23"/>
  <c r="M88" i="23"/>
  <c r="J15" i="23"/>
  <c r="H50" i="23"/>
  <c r="N50" i="23"/>
  <c r="N91" i="23"/>
  <c r="I74" i="23"/>
  <c r="H31" i="23"/>
  <c r="N90" i="23"/>
  <c r="H92" i="23"/>
  <c r="I57" i="23"/>
  <c r="K20" i="23"/>
  <c r="J29" i="23"/>
  <c r="K37" i="23"/>
  <c r="N99" i="23"/>
  <c r="M97" i="23"/>
  <c r="K25" i="23"/>
  <c r="H52" i="23"/>
  <c r="K65" i="23"/>
  <c r="I77" i="23"/>
  <c r="H43" i="23"/>
  <c r="K14" i="23"/>
  <c r="N93" i="23"/>
  <c r="L95" i="23"/>
  <c r="M42" i="23"/>
  <c r="I19" i="23"/>
  <c r="N33" i="23"/>
  <c r="K44" i="23"/>
  <c r="H41" i="23"/>
  <c r="I34" i="23"/>
  <c r="L39" i="23"/>
  <c r="N80" i="23"/>
  <c r="J56" i="23"/>
  <c r="H36" i="23"/>
  <c r="K47" i="23"/>
  <c r="J89" i="23"/>
  <c r="K18" i="23"/>
  <c r="N76" i="23"/>
  <c r="I82" i="23"/>
  <c r="J54" i="23"/>
  <c r="M67" i="23"/>
  <c r="L46" i="23"/>
  <c r="J64" i="23"/>
  <c r="K53" i="23"/>
  <c r="I30" i="23"/>
  <c r="H59" i="23"/>
  <c r="J24" i="23"/>
  <c r="N45" i="23"/>
  <c r="J11" i="23"/>
  <c r="H28" i="23"/>
  <c r="K17" i="23"/>
  <c r="H32" i="23"/>
  <c r="J35" i="23"/>
  <c r="M100" i="23"/>
  <c r="N84" i="23"/>
  <c r="N38" i="23"/>
  <c r="L71" i="23"/>
  <c r="L55" i="23"/>
  <c r="L22" i="23"/>
  <c r="J75" i="23"/>
  <c r="N26" i="23"/>
  <c r="L51" i="23"/>
  <c r="N62" i="23"/>
  <c r="K72" i="23"/>
  <c r="I88" i="23"/>
  <c r="I73" i="23"/>
  <c r="K66" i="23"/>
  <c r="I83" i="23"/>
  <c r="L94" i="23"/>
  <c r="H96" i="23"/>
  <c r="K58" i="23"/>
  <c r="K63" i="23"/>
  <c r="L27" i="23"/>
  <c r="N78" i="23"/>
  <c r="N12" i="23"/>
  <c r="L15" i="23"/>
  <c r="M49" i="23"/>
  <c r="L21" i="23"/>
  <c r="K13" i="23"/>
  <c r="H40" i="23"/>
  <c r="I69" i="23"/>
  <c r="L68" i="23"/>
  <c r="H81" i="23"/>
  <c r="J10" i="23"/>
  <c r="Q234" i="23"/>
  <c r="Q344" i="23"/>
  <c r="Q358" i="23"/>
  <c r="Q317" i="23"/>
  <c r="Q133" i="23"/>
  <c r="Q264" i="23"/>
  <c r="Q281" i="23"/>
  <c r="Q188" i="23"/>
  <c r="Q372" i="23"/>
  <c r="Q111" i="23"/>
  <c r="Q324" i="23"/>
  <c r="Q203" i="23"/>
  <c r="Q113" i="23"/>
  <c r="Q353" i="23"/>
  <c r="Q147" i="23"/>
  <c r="Q254" i="23"/>
  <c r="Q247" i="23"/>
  <c r="Q223" i="23"/>
  <c r="Q118" i="23"/>
  <c r="Q219" i="23"/>
  <c r="Q256" i="23"/>
  <c r="Q340" i="23"/>
  <c r="Q183" i="23"/>
  <c r="Q204" i="23"/>
  <c r="Q242" i="23"/>
  <c r="Q220" i="23"/>
  <c r="Q347" i="23"/>
  <c r="Q199" i="23"/>
  <c r="Q151" i="23"/>
  <c r="Q345" i="23"/>
  <c r="Q302" i="23"/>
  <c r="Q276" i="23"/>
  <c r="Q126" i="23"/>
  <c r="Q306" i="23"/>
  <c r="Q124" i="23"/>
  <c r="Q215" i="23"/>
  <c r="Q159" i="23"/>
  <c r="Q348" i="23"/>
  <c r="Q101" i="23"/>
  <c r="Q270" i="23"/>
  <c r="Q328" i="23"/>
  <c r="Q393" i="23"/>
  <c r="Q123" i="23"/>
  <c r="Q177" i="23"/>
  <c r="Q334" i="23"/>
  <c r="Q284" i="23"/>
  <c r="Q221" i="23"/>
  <c r="Q121" i="23"/>
  <c r="Q230" i="23"/>
  <c r="Q105" i="23"/>
  <c r="Q335" i="23"/>
  <c r="Q380" i="23"/>
  <c r="Q261" i="23"/>
  <c r="Q392" i="23"/>
  <c r="Q182" i="23"/>
  <c r="Q351" i="23"/>
  <c r="Q232" i="23"/>
  <c r="Q253" i="23"/>
  <c r="Q369" i="23"/>
  <c r="Q339" i="23"/>
  <c r="Q246" i="23"/>
  <c r="Q140" i="23"/>
  <c r="Q145" i="23"/>
  <c r="Q210" i="23"/>
  <c r="Q287" i="23"/>
  <c r="Q374" i="23"/>
  <c r="Q112" i="23"/>
  <c r="Q107" i="23"/>
  <c r="Q318" i="23"/>
  <c r="Q355" i="23"/>
  <c r="Q122" i="23"/>
  <c r="Q265" i="23"/>
  <c r="Q288" i="23"/>
  <c r="Q400" i="23"/>
  <c r="Q144" i="23"/>
  <c r="Q333" i="23"/>
  <c r="Q168" i="23"/>
  <c r="Q173" i="23"/>
  <c r="Q309" i="23"/>
  <c r="Q187" i="23"/>
  <c r="Q153" i="23"/>
  <c r="Q394" i="23"/>
  <c r="Q218" i="23"/>
  <c r="Q373" i="23"/>
  <c r="Q376" i="23"/>
  <c r="Q381" i="23"/>
  <c r="Q275" i="23"/>
  <c r="Q352" i="23"/>
  <c r="Q131" i="23"/>
  <c r="Q228" i="23"/>
  <c r="Q382" i="23"/>
  <c r="Q370" i="23"/>
  <c r="Q290" i="23"/>
  <c r="Q385" i="23"/>
  <c r="Q267" i="23"/>
  <c r="Q280" i="23"/>
  <c r="Q311" i="23"/>
  <c r="Q292" i="23"/>
  <c r="Q378" i="23"/>
  <c r="Q160" i="23"/>
  <c r="Q148" i="23"/>
  <c r="Q213" i="23"/>
  <c r="Q208" i="23"/>
  <c r="Q108" i="23"/>
  <c r="Q197" i="23"/>
  <c r="Q263" i="23"/>
  <c r="Q106" i="23"/>
  <c r="Q368" i="23"/>
  <c r="Q201" i="23"/>
  <c r="Q154" i="23"/>
  <c r="Q308" i="23"/>
  <c r="Q294" i="23"/>
  <c r="Q304" i="23"/>
  <c r="Q194" i="23"/>
  <c r="E60" i="14"/>
  <c r="F54" i="14"/>
  <c r="F53" i="14"/>
  <c r="G53" i="14"/>
  <c r="E51" i="14"/>
  <c r="F51" i="14"/>
  <c r="G51" i="14"/>
  <c r="H51" i="14"/>
  <c r="B6" i="28"/>
  <c r="O91" i="23" l="1"/>
  <c r="P91" i="23"/>
  <c r="O54" i="23"/>
  <c r="P54" i="23"/>
  <c r="O36" i="23"/>
  <c r="P36" i="23"/>
  <c r="O65" i="23"/>
  <c r="Q65" i="23" s="1"/>
  <c r="P65" i="23"/>
  <c r="O37" i="23"/>
  <c r="P37" i="23"/>
  <c r="O86" i="23"/>
  <c r="Q86" i="23" s="1"/>
  <c r="P86" i="23"/>
  <c r="P94" i="23"/>
  <c r="O94" i="23"/>
  <c r="Q94" i="23" s="1"/>
  <c r="P79" i="23"/>
  <c r="O79" i="23"/>
  <c r="O89" i="23"/>
  <c r="Q89" i="23" s="1"/>
  <c r="P89" i="23"/>
  <c r="O74" i="23"/>
  <c r="Q74" i="23" s="1"/>
  <c r="P74" i="23"/>
  <c r="O32" i="23"/>
  <c r="P32" i="23"/>
  <c r="O44" i="23"/>
  <c r="Q44" i="23" s="1"/>
  <c r="P44" i="23"/>
  <c r="O26" i="23"/>
  <c r="P26" i="23"/>
  <c r="O50" i="23"/>
  <c r="P50" i="23"/>
  <c r="O51" i="23"/>
  <c r="P51" i="23"/>
  <c r="O61" i="23"/>
  <c r="Q61" i="23" s="1"/>
  <c r="P61" i="23"/>
  <c r="O70" i="23"/>
  <c r="P70" i="23"/>
  <c r="O42" i="23"/>
  <c r="Q42" i="23" s="1"/>
  <c r="P42" i="23"/>
  <c r="O52" i="23"/>
  <c r="P52" i="23"/>
  <c r="O15" i="23"/>
  <c r="P15" i="23"/>
  <c r="P12" i="23"/>
  <c r="O12" i="23"/>
  <c r="O33" i="23"/>
  <c r="Q33" i="23" s="1"/>
  <c r="P33" i="23"/>
  <c r="O14" i="23"/>
  <c r="P14" i="23"/>
  <c r="Q14" i="23" s="1"/>
  <c r="O69" i="23"/>
  <c r="Q69" i="23" s="1"/>
  <c r="P69" i="23"/>
  <c r="O35" i="23"/>
  <c r="P35" i="23"/>
  <c r="O63" i="23"/>
  <c r="P63" i="23"/>
  <c r="O100" i="23"/>
  <c r="P100" i="23"/>
  <c r="O59" i="23"/>
  <c r="Q59" i="23" s="1"/>
  <c r="P59" i="23"/>
  <c r="O20" i="23"/>
  <c r="P20" i="23"/>
  <c r="O96" i="23"/>
  <c r="Q96" i="23" s="1"/>
  <c r="P96" i="23"/>
  <c r="O60" i="23"/>
  <c r="P60" i="23"/>
  <c r="O92" i="23"/>
  <c r="P92" i="23"/>
  <c r="O27" i="23"/>
  <c r="Q27" i="23" s="1"/>
  <c r="P27" i="23"/>
  <c r="O55" i="23"/>
  <c r="Q55" i="23" s="1"/>
  <c r="P55" i="23"/>
  <c r="O56" i="23"/>
  <c r="P56" i="23"/>
  <c r="O78" i="23"/>
  <c r="Q78" i="23" s="1"/>
  <c r="P78" i="23"/>
  <c r="O85" i="23"/>
  <c r="P85" i="23"/>
  <c r="O53" i="23"/>
  <c r="P53" i="23"/>
  <c r="O18" i="23"/>
  <c r="P18" i="23"/>
  <c r="O40" i="23"/>
  <c r="Q40" i="23" s="1"/>
  <c r="P40" i="23"/>
  <c r="P95" i="23"/>
  <c r="O95" i="23"/>
  <c r="Q95" i="23" s="1"/>
  <c r="O98" i="23"/>
  <c r="P98" i="23"/>
  <c r="P68" i="23"/>
  <c r="O68" i="23"/>
  <c r="Q68" i="23" s="1"/>
  <c r="O24" i="23"/>
  <c r="P24" i="23"/>
  <c r="P57" i="23"/>
  <c r="O57" i="23"/>
  <c r="P66" i="23"/>
  <c r="O66" i="23"/>
  <c r="O75" i="23"/>
  <c r="P75" i="23"/>
  <c r="O67" i="23"/>
  <c r="Q67" i="23" s="1"/>
  <c r="P67" i="23"/>
  <c r="O81" i="23"/>
  <c r="P81" i="23"/>
  <c r="O90" i="23"/>
  <c r="P90" i="23"/>
  <c r="O77" i="23"/>
  <c r="P77" i="23"/>
  <c r="P13" i="23"/>
  <c r="O13" i="23"/>
  <c r="O97" i="23"/>
  <c r="P97" i="23"/>
  <c r="O83" i="23"/>
  <c r="Q83" i="23" s="1"/>
  <c r="P83" i="23"/>
  <c r="O17" i="23"/>
  <c r="P17" i="23"/>
  <c r="O58" i="23"/>
  <c r="P58" i="23"/>
  <c r="O82" i="23"/>
  <c r="Q82" i="23" s="1"/>
  <c r="P82" i="23"/>
  <c r="O31" i="23"/>
  <c r="Q31" i="23" s="1"/>
  <c r="P31" i="23"/>
  <c r="O38" i="23"/>
  <c r="P38" i="23"/>
  <c r="O45" i="23"/>
  <c r="Q45" i="23" s="1"/>
  <c r="P45" i="23"/>
  <c r="O80" i="23"/>
  <c r="P80" i="23"/>
  <c r="O71" i="23"/>
  <c r="P71" i="23"/>
  <c r="O11" i="23"/>
  <c r="P11" i="23"/>
  <c r="O21" i="23"/>
  <c r="Q21" i="23" s="1"/>
  <c r="P21" i="23"/>
  <c r="O28" i="23"/>
  <c r="P28" i="23"/>
  <c r="P10" i="23"/>
  <c r="O10" i="23"/>
  <c r="O46" i="23"/>
  <c r="P46" i="23"/>
  <c r="O16" i="23"/>
  <c r="P16" i="23"/>
  <c r="O30" i="23"/>
  <c r="Q30" i="23" s="1"/>
  <c r="P30" i="23"/>
  <c r="O34" i="23"/>
  <c r="Q34" i="23" s="1"/>
  <c r="P34" i="23"/>
  <c r="O76" i="23"/>
  <c r="P76" i="23"/>
  <c r="O87" i="23"/>
  <c r="Q87" i="23" s="1"/>
  <c r="P87" i="23"/>
  <c r="O29" i="23"/>
  <c r="P29" i="23"/>
  <c r="O88" i="23"/>
  <c r="P88" i="23"/>
  <c r="P39" i="23"/>
  <c r="O39" i="23"/>
  <c r="O23" i="23"/>
  <c r="Q23" i="23" s="1"/>
  <c r="P23" i="23"/>
  <c r="O19" i="23"/>
  <c r="P19" i="23"/>
  <c r="P62" i="23"/>
  <c r="O62" i="23"/>
  <c r="O84" i="23"/>
  <c r="P84" i="23"/>
  <c r="O93" i="23"/>
  <c r="P93" i="23"/>
  <c r="P99" i="23"/>
  <c r="O99" i="23"/>
  <c r="P72" i="23"/>
  <c r="O72" i="23"/>
  <c r="P73" i="23"/>
  <c r="O73" i="23"/>
  <c r="Q73" i="23" s="1"/>
  <c r="P22" i="23"/>
  <c r="O22" i="23"/>
  <c r="O41" i="23"/>
  <c r="P41" i="23"/>
  <c r="O43" i="23"/>
  <c r="P43" i="23"/>
  <c r="P47" i="23"/>
  <c r="O47" i="23"/>
  <c r="O48" i="23"/>
  <c r="Q48" i="23" s="1"/>
  <c r="P48" i="23"/>
  <c r="O64" i="23"/>
  <c r="P64" i="23"/>
  <c r="O25" i="23"/>
  <c r="Q25" i="23" s="1"/>
  <c r="P25" i="23"/>
  <c r="O49" i="23"/>
  <c r="P49" i="23"/>
  <c r="D60" i="14"/>
  <c r="D61" i="14"/>
  <c r="B6" i="23"/>
  <c r="Q43" i="23" l="1"/>
  <c r="Q19" i="23"/>
  <c r="Q28" i="23"/>
  <c r="Q20" i="23"/>
  <c r="Q70" i="23"/>
  <c r="Q37" i="23"/>
  <c r="Q47" i="23"/>
  <c r="Q39" i="23"/>
  <c r="Q57" i="23"/>
  <c r="Q64" i="23"/>
  <c r="Q93" i="23"/>
  <c r="Q88" i="23"/>
  <c r="Q16" i="23"/>
  <c r="Q71" i="23"/>
  <c r="Q58" i="23"/>
  <c r="Q90" i="23"/>
  <c r="Q24" i="23"/>
  <c r="Q53" i="23"/>
  <c r="Q92" i="23"/>
  <c r="Q63" i="23"/>
  <c r="Q50" i="23"/>
  <c r="Q54" i="23"/>
  <c r="Q41" i="23"/>
  <c r="Q29" i="23"/>
  <c r="Q80" i="23"/>
  <c r="Q85" i="23"/>
  <c r="Q26" i="23"/>
  <c r="Q91" i="23"/>
  <c r="Q76" i="23"/>
  <c r="Q22" i="23"/>
  <c r="Q13" i="23"/>
  <c r="Q15" i="23"/>
  <c r="Q79" i="23"/>
  <c r="Q46" i="23"/>
  <c r="Q11" i="23"/>
  <c r="Q38" i="23"/>
  <c r="Q17" i="23"/>
  <c r="Q77" i="23"/>
  <c r="Q75" i="23"/>
  <c r="Q18" i="23"/>
  <c r="Q56" i="23"/>
  <c r="Q60" i="23"/>
  <c r="Q100" i="23"/>
  <c r="Q52" i="23"/>
  <c r="Q51" i="23"/>
  <c r="Q32" i="23"/>
  <c r="Q36" i="23"/>
  <c r="Q84" i="23"/>
  <c r="Q72" i="23"/>
  <c r="Q62" i="23"/>
  <c r="Q10" i="23"/>
  <c r="Q66" i="23"/>
  <c r="Q98" i="23"/>
  <c r="Q49" i="23"/>
  <c r="Q99" i="23"/>
  <c r="Q12" i="23"/>
  <c r="Q97" i="23"/>
  <c r="Q81" i="23"/>
  <c r="Q35" i="23"/>
  <c r="I56" i="14"/>
  <c r="E62" i="14" s="1"/>
  <c r="I53" i="14"/>
  <c r="E61" i="14" s="1"/>
  <c r="D49" i="23" a="1"/>
  <c r="C95" i="23" a="1"/>
  <c r="C17" i="23" a="1"/>
  <c r="C79" i="23" a="1"/>
  <c r="D83" i="23" a="1"/>
  <c r="C24" i="23" a="1"/>
  <c r="C27" i="23" a="1"/>
  <c r="C47" i="23" a="1"/>
  <c r="E98" i="23" a="1"/>
  <c r="E16" i="23" a="1"/>
  <c r="D97" i="23" a="1"/>
  <c r="D25" i="23" a="1"/>
  <c r="E44" i="23" a="1"/>
  <c r="D74" i="23" a="1"/>
  <c r="D54" i="23" a="1"/>
  <c r="C45" i="23" a="1"/>
  <c r="D52" i="23" a="1"/>
  <c r="E19" i="23" a="1"/>
  <c r="C87" i="23" a="1"/>
  <c r="E67" i="23" a="1"/>
  <c r="E31" i="23" a="1"/>
  <c r="D26" i="23" a="1"/>
  <c r="E65" i="23" a="1"/>
  <c r="C58" i="23" a="1"/>
  <c r="D96" i="23" a="1"/>
  <c r="E27" i="23" a="1"/>
  <c r="D60" i="23" a="1"/>
  <c r="C43" i="23" a="1"/>
  <c r="D88" i="23" a="1"/>
  <c r="C56" i="23" a="1"/>
  <c r="C66" i="23" a="1"/>
  <c r="C75" i="23" a="1"/>
  <c r="C51" i="23" a="1"/>
  <c r="E39" i="23" a="1"/>
  <c r="E54" i="23" a="1"/>
  <c r="E20" i="23" a="1"/>
  <c r="C62" i="23" a="1"/>
  <c r="D10" i="23" a="1"/>
  <c r="E51" i="23" a="1"/>
  <c r="D68" i="23" a="1"/>
  <c r="D82" i="23" a="1"/>
  <c r="C94" i="23" a="1"/>
  <c r="C33" i="23" a="1"/>
  <c r="C100" i="23" a="1"/>
  <c r="D48" i="23" a="1"/>
  <c r="E48" i="23" a="1"/>
  <c r="C80" i="23" a="1"/>
  <c r="D19" i="23" a="1"/>
  <c r="E13" i="23" a="1"/>
  <c r="C44" i="23" a="1"/>
  <c r="D13" i="23" a="1"/>
  <c r="C26" i="23" a="1"/>
  <c r="D62" i="23" a="1"/>
  <c r="D67" i="23" a="1"/>
  <c r="D14" i="23" a="1"/>
  <c r="E97" i="23" a="1"/>
  <c r="D57" i="23" a="1"/>
  <c r="C67" i="23" a="1"/>
  <c r="C31" i="23" a="1"/>
  <c r="E84" i="23" a="1"/>
  <c r="D12" i="23" a="1"/>
  <c r="D73" i="23" a="1"/>
  <c r="E61" i="23" a="1"/>
  <c r="D71" i="23" a="1"/>
  <c r="C83" i="23" a="1"/>
  <c r="C16" i="23" a="1"/>
  <c r="E40" i="23" a="1"/>
  <c r="C99" i="23" a="1"/>
  <c r="E96" i="23" a="1"/>
  <c r="E75" i="23" a="1"/>
  <c r="D92" i="23" a="1"/>
  <c r="E35" i="23" a="1"/>
  <c r="D90" i="23" a="1"/>
  <c r="D36" i="23" a="1"/>
  <c r="D44" i="23" a="1"/>
  <c r="E49" i="23" a="1"/>
  <c r="E29" i="23" a="1"/>
  <c r="E33" i="23" a="1"/>
  <c r="E10" i="23" a="1"/>
  <c r="D47" i="23" a="1"/>
  <c r="E21" i="23" a="1"/>
  <c r="D58" i="23" a="1"/>
  <c r="D16" i="23" a="1"/>
  <c r="D61" i="23" a="1"/>
  <c r="C55" i="23" a="1"/>
  <c r="E12" i="23" a="1"/>
  <c r="D38" i="23" a="1"/>
  <c r="C22" i="23" a="1"/>
  <c r="D64" i="23" a="1"/>
  <c r="D59" i="23" a="1"/>
  <c r="E58" i="23" a="1"/>
  <c r="E59" i="23" a="1"/>
  <c r="C74" i="23" a="1"/>
  <c r="C10" i="23" a="1"/>
  <c r="E88" i="23" a="1"/>
  <c r="D50" i="23" a="1"/>
  <c r="D51" i="23" a="1"/>
  <c r="D55" i="23" a="1"/>
  <c r="C73" i="23" a="1"/>
  <c r="C52" i="23" a="1"/>
  <c r="D17" i="23" a="1"/>
  <c r="E63" i="23" a="1"/>
  <c r="D78" i="23" a="1"/>
  <c r="D79" i="23" a="1"/>
  <c r="D42" i="23" a="1"/>
  <c r="E15" i="23" a="1"/>
  <c r="E89" i="23" a="1"/>
  <c r="E70" i="23" a="1"/>
  <c r="E25" i="23" a="1"/>
  <c r="C65" i="23" a="1"/>
  <c r="C53" i="23" a="1"/>
  <c r="C19" i="23" a="1"/>
  <c r="E17" i="23" a="1"/>
  <c r="D32" i="23" a="1"/>
  <c r="D75" i="23" a="1"/>
  <c r="D85" i="23" a="1"/>
  <c r="C63" i="23" a="1"/>
  <c r="C29" i="23" a="1"/>
  <c r="E66" i="23" a="1"/>
  <c r="C60" i="23" a="1"/>
  <c r="C11" i="23" a="1"/>
  <c r="D40" i="23" a="1"/>
  <c r="E46" i="23" a="1"/>
  <c r="D39" i="23" a="1"/>
  <c r="D15" i="23" a="1"/>
  <c r="D87" i="23" a="1"/>
  <c r="E82" i="23" a="1"/>
  <c r="C42" i="23" a="1"/>
  <c r="C81" i="23" a="1"/>
  <c r="C38" i="23" a="1"/>
  <c r="E28" i="23" a="1"/>
  <c r="D22" i="23" a="1"/>
  <c r="D23" i="23" a="1"/>
  <c r="D99" i="23" a="1"/>
  <c r="D66" i="23" a="1"/>
  <c r="E22" i="23" a="1"/>
  <c r="E47" i="23" a="1"/>
  <c r="D31" i="23" a="1"/>
  <c r="E93" i="23" a="1"/>
  <c r="E83" i="23" a="1"/>
  <c r="E90" i="23" a="1"/>
  <c r="C35" i="23" a="1"/>
  <c r="D21" i="23" a="1"/>
  <c r="C72" i="23" a="1"/>
  <c r="C64" i="23" a="1"/>
  <c r="D34" i="23" a="1"/>
  <c r="C70" i="23" a="1"/>
  <c r="C40" i="23" a="1"/>
  <c r="C92" i="23" a="1"/>
  <c r="D63" i="23" a="1"/>
  <c r="E78" i="23" a="1"/>
  <c r="D81" i="23" a="1"/>
  <c r="E81" i="23" a="1"/>
  <c r="E14" i="23" a="1"/>
  <c r="C48" i="23" a="1"/>
  <c r="C98" i="23" a="1"/>
  <c r="E64" i="23" a="1"/>
  <c r="E57" i="23" a="1"/>
  <c r="D46" i="23" a="1"/>
  <c r="D35" i="23" a="1"/>
  <c r="E23" i="23" a="1"/>
  <c r="D91" i="23" a="1"/>
  <c r="C20" i="23" a="1"/>
  <c r="E56" i="23" a="1"/>
  <c r="C93" i="23" a="1"/>
  <c r="C77" i="23" a="1"/>
  <c r="E24" i="23" a="1"/>
  <c r="C39" i="23" a="1"/>
  <c r="C59" i="23" a="1"/>
  <c r="E95" i="23" a="1"/>
  <c r="E76" i="23" a="1"/>
  <c r="C54" i="23" a="1"/>
  <c r="C78" i="23" a="1"/>
  <c r="C90" i="23" a="1"/>
  <c r="D65" i="23" a="1"/>
  <c r="D53" i="23" a="1"/>
  <c r="E73" i="23" a="1"/>
  <c r="C96" i="23" a="1"/>
  <c r="E77" i="23" a="1"/>
  <c r="C61" i="23" a="1"/>
  <c r="C85" i="23" a="1"/>
  <c r="E36" i="23" a="1"/>
  <c r="E11" i="23" a="1"/>
  <c r="C25" i="23" a="1"/>
  <c r="D95" i="23" a="1"/>
  <c r="C84" i="23" a="1"/>
  <c r="C57" i="23" a="1"/>
  <c r="C13" i="23" a="1"/>
  <c r="E94" i="23" a="1"/>
  <c r="D33" i="23" a="1"/>
  <c r="C30" i="23" a="1"/>
  <c r="E37" i="23" a="1"/>
  <c r="D29" i="23" a="1"/>
  <c r="C28" i="23" a="1"/>
  <c r="E41" i="23" a="1"/>
  <c r="E45" i="23" a="1"/>
  <c r="C49" i="23" a="1"/>
  <c r="D76" i="23" a="1"/>
  <c r="C36" i="23" a="1"/>
  <c r="C15" i="23" a="1"/>
  <c r="E87" i="23" a="1"/>
  <c r="C69" i="23" a="1"/>
  <c r="C14" i="23" a="1"/>
  <c r="C18" i="23" a="1"/>
  <c r="C12" i="23" a="1"/>
  <c r="E50" i="23" a="1"/>
  <c r="E32" i="23" a="1"/>
  <c r="C46" i="23" a="1"/>
  <c r="E72" i="23" a="1"/>
  <c r="E55" i="23" a="1"/>
  <c r="E62" i="23" a="1"/>
  <c r="C82" i="23" a="1"/>
  <c r="D70" i="23" a="1"/>
  <c r="E53" i="23" a="1"/>
  <c r="E43" i="23" a="1"/>
  <c r="D77" i="23" a="1"/>
  <c r="D94" i="23" a="1"/>
  <c r="C41" i="23" a="1"/>
  <c r="D98" i="23" a="1"/>
  <c r="E18" i="23" a="1"/>
  <c r="E80" i="23" a="1"/>
  <c r="E86" i="23" a="1"/>
  <c r="C68" i="23" a="1"/>
  <c r="C50" i="23" a="1"/>
  <c r="C91" i="23" a="1"/>
  <c r="E79" i="23" a="1"/>
  <c r="D89" i="23" a="1"/>
  <c r="E74" i="23" a="1"/>
  <c r="E68" i="23" a="1"/>
  <c r="D20" i="23" a="1"/>
  <c r="D80" i="23" a="1"/>
  <c r="C23" i="23" a="1"/>
  <c r="C76" i="23" a="1"/>
  <c r="D24" i="23" a="1"/>
  <c r="E91" i="23" a="1"/>
  <c r="C37" i="23" a="1"/>
  <c r="E99" i="23" a="1"/>
  <c r="E42" i="23" a="1"/>
  <c r="D69" i="23" a="1"/>
  <c r="D11" i="23" a="1"/>
  <c r="C32" i="23" a="1"/>
  <c r="D56" i="23" a="1"/>
  <c r="C71" i="23" a="1"/>
  <c r="D93" i="23" a="1"/>
  <c r="D37" i="23" a="1"/>
  <c r="E34" i="23" a="1"/>
  <c r="D100" i="23" a="1"/>
  <c r="E38" i="23" a="1"/>
  <c r="D27" i="23" a="1"/>
  <c r="E30" i="23" a="1"/>
  <c r="D84" i="23" a="1"/>
  <c r="E26" i="23" a="1"/>
  <c r="D41" i="23" a="1"/>
  <c r="D45" i="23" a="1"/>
  <c r="C34" i="23" a="1"/>
  <c r="D30" i="23" a="1"/>
  <c r="D86" i="23" a="1"/>
  <c r="C89" i="23" a="1"/>
  <c r="E92" i="23" a="1"/>
  <c r="D28" i="23" a="1"/>
  <c r="E100" i="23" a="1"/>
  <c r="E52" i="23" a="1"/>
  <c r="D43" i="23" a="1"/>
  <c r="D72" i="23" a="1"/>
  <c r="E71" i="23" a="1"/>
  <c r="C88" i="23" a="1"/>
  <c r="C21" i="23" a="1"/>
  <c r="C86" i="23" a="1"/>
  <c r="E60" i="23" a="1"/>
  <c r="E69" i="23" a="1"/>
  <c r="E85" i="23" a="1"/>
  <c r="D18" i="23" a="1"/>
  <c r="E96" i="23" l="1"/>
  <c r="E12" i="23"/>
  <c r="E38" i="23"/>
  <c r="E67" i="23"/>
  <c r="D12" i="23"/>
  <c r="D39" i="23"/>
  <c r="D76" i="23"/>
  <c r="E81" i="23"/>
  <c r="E86" i="23"/>
  <c r="C21" i="23"/>
  <c r="C50" i="23"/>
  <c r="E13" i="23"/>
  <c r="C38" i="23"/>
  <c r="C31" i="23"/>
  <c r="D26" i="23"/>
  <c r="D56" i="23"/>
  <c r="C98" i="23"/>
  <c r="C45" i="23"/>
  <c r="D78" i="23"/>
  <c r="D23" i="23"/>
  <c r="E20" i="23"/>
  <c r="E70" i="23"/>
  <c r="E95" i="23"/>
  <c r="C46" i="23"/>
  <c r="D24" i="23"/>
  <c r="D41" i="23"/>
  <c r="D74" i="23"/>
  <c r="E53" i="23"/>
  <c r="D32" i="23"/>
  <c r="C47" i="23"/>
  <c r="D60" i="23"/>
  <c r="C32" i="23"/>
  <c r="C81" i="23"/>
  <c r="C63" i="23"/>
  <c r="E14" i="23"/>
  <c r="E83" i="23"/>
  <c r="C89" i="23"/>
  <c r="C26" i="23"/>
  <c r="C13" i="23"/>
  <c r="D90" i="23"/>
  <c r="E87" i="23"/>
  <c r="C90" i="23"/>
  <c r="C86" i="23"/>
  <c r="D54" i="23"/>
  <c r="C19" i="23"/>
  <c r="E97" i="23"/>
  <c r="E65" i="23"/>
  <c r="D37" i="23"/>
  <c r="C79" i="23"/>
  <c r="D58" i="23"/>
  <c r="C11" i="23"/>
  <c r="C73" i="23"/>
  <c r="D57" i="23"/>
  <c r="E36" i="23"/>
  <c r="D63" i="23"/>
  <c r="E54" i="23"/>
  <c r="D83" i="23"/>
  <c r="D22" i="23"/>
  <c r="D51" i="23"/>
  <c r="D21" i="23"/>
  <c r="C57" i="23"/>
  <c r="C53" i="23"/>
  <c r="C69" i="23"/>
  <c r="C62" i="23"/>
  <c r="D50" i="23"/>
  <c r="D86" i="23"/>
  <c r="D36" i="23"/>
  <c r="C52" i="23"/>
  <c r="D13" i="23"/>
  <c r="C68" i="23"/>
  <c r="D47" i="23"/>
  <c r="C99" i="23"/>
  <c r="C76" i="23"/>
  <c r="D52" i="23"/>
  <c r="D28" i="23"/>
  <c r="E90" i="23"/>
  <c r="E43" i="23"/>
  <c r="D55" i="23"/>
  <c r="C92" i="23"/>
  <c r="C88" i="23"/>
  <c r="D99" i="23"/>
  <c r="E28" i="23"/>
  <c r="E74" i="23"/>
  <c r="E57" i="23"/>
  <c r="D91" i="23"/>
  <c r="C24" i="23"/>
  <c r="D16" i="23"/>
  <c r="D77" i="23"/>
  <c r="D30" i="23"/>
  <c r="D53" i="23"/>
  <c r="D14" i="23"/>
  <c r="D35" i="23"/>
  <c r="D10" i="23"/>
  <c r="E69" i="23"/>
  <c r="C20" i="23"/>
  <c r="E62" i="23"/>
  <c r="C55" i="23"/>
  <c r="E94" i="23"/>
  <c r="E49" i="23"/>
  <c r="C67" i="23"/>
  <c r="E88" i="23"/>
  <c r="E100" i="23"/>
  <c r="E59" i="23"/>
  <c r="E63" i="23"/>
  <c r="E78" i="23"/>
  <c r="C61" i="23"/>
  <c r="E93" i="23"/>
  <c r="E77" i="23"/>
  <c r="C59" i="23"/>
  <c r="E85" i="23"/>
  <c r="E16" i="23"/>
  <c r="D20" i="23"/>
  <c r="E99" i="23"/>
  <c r="E52" i="23"/>
  <c r="E89" i="23"/>
  <c r="C49" i="23"/>
  <c r="C40" i="23"/>
  <c r="C28" i="23"/>
  <c r="C43" i="23"/>
  <c r="E35" i="23"/>
  <c r="D100" i="23"/>
  <c r="D62" i="23"/>
  <c r="C42" i="23"/>
  <c r="C51" i="23"/>
  <c r="E79" i="23"/>
  <c r="D65" i="23"/>
  <c r="C75" i="23"/>
  <c r="D97" i="23"/>
  <c r="D64" i="23"/>
  <c r="C22" i="23"/>
  <c r="C16" i="23"/>
  <c r="C41" i="23"/>
  <c r="C87" i="23"/>
  <c r="C83" i="23"/>
  <c r="E29" i="23"/>
  <c r="C25" i="23"/>
  <c r="E19" i="23"/>
  <c r="E10" i="23"/>
  <c r="D87" i="23"/>
  <c r="D75" i="23"/>
  <c r="C30" i="23"/>
  <c r="D95" i="23"/>
  <c r="D48" i="23"/>
  <c r="E58" i="23"/>
  <c r="D34" i="23"/>
  <c r="E31" i="23"/>
  <c r="D17" i="23"/>
  <c r="C84" i="23"/>
  <c r="E66" i="23"/>
  <c r="C64" i="23"/>
  <c r="D49" i="23"/>
  <c r="D43" i="23"/>
  <c r="D61" i="23"/>
  <c r="C48" i="23"/>
  <c r="D84" i="23"/>
  <c r="D42" i="23"/>
  <c r="C74" i="23"/>
  <c r="D38" i="23"/>
  <c r="D45" i="23"/>
  <c r="E76" i="23"/>
  <c r="D80" i="23"/>
  <c r="C18" i="23"/>
  <c r="D96" i="23"/>
  <c r="C96" i="23"/>
  <c r="C10" i="23"/>
  <c r="E33" i="23"/>
  <c r="E11" i="23"/>
  <c r="D82" i="23"/>
  <c r="E61" i="23"/>
  <c r="E42" i="23"/>
  <c r="D70" i="23"/>
  <c r="C29" i="23"/>
  <c r="E37" i="23"/>
  <c r="D93" i="23"/>
  <c r="E25" i="23"/>
  <c r="D46" i="23"/>
  <c r="D73" i="23"/>
  <c r="D11" i="23"/>
  <c r="C37" i="23"/>
  <c r="C14" i="23"/>
  <c r="D40" i="23"/>
  <c r="C23" i="23"/>
  <c r="D85" i="23"/>
  <c r="D44" i="23"/>
  <c r="D33" i="23"/>
  <c r="E47" i="23"/>
  <c r="C17" i="23"/>
  <c r="E55" i="23"/>
  <c r="C27" i="23"/>
  <c r="C44" i="23"/>
  <c r="C95" i="23"/>
  <c r="E30" i="23"/>
  <c r="E18" i="23"/>
  <c r="E80" i="23"/>
  <c r="C65" i="23"/>
  <c r="E48" i="23"/>
  <c r="D72" i="23"/>
  <c r="C58" i="23"/>
  <c r="E98" i="23"/>
  <c r="D19" i="23"/>
  <c r="C91" i="23"/>
  <c r="C39" i="23"/>
  <c r="E26" i="23"/>
  <c r="E71" i="23"/>
  <c r="C82" i="23"/>
  <c r="C33" i="23"/>
  <c r="D88" i="23"/>
  <c r="D67" i="23"/>
  <c r="E40" i="23"/>
  <c r="E45" i="23"/>
  <c r="E60" i="23"/>
  <c r="C94" i="23"/>
  <c r="E32" i="23"/>
  <c r="D59" i="23"/>
  <c r="C66" i="23"/>
  <c r="E73" i="23"/>
  <c r="D25" i="23"/>
  <c r="C77" i="23"/>
  <c r="D66" i="23"/>
  <c r="E41" i="23"/>
  <c r="D68" i="23"/>
  <c r="E34" i="23"/>
  <c r="E17" i="23"/>
  <c r="E56" i="23"/>
  <c r="D15" i="23"/>
  <c r="E68" i="23"/>
  <c r="C70" i="23"/>
  <c r="D18" i="23"/>
  <c r="C60" i="23"/>
  <c r="D89" i="23"/>
  <c r="C34" i="23"/>
  <c r="D92" i="23"/>
  <c r="E82" i="23"/>
  <c r="C78" i="23"/>
  <c r="E64" i="23"/>
  <c r="E27" i="23"/>
  <c r="E22" i="23"/>
  <c r="C100" i="23"/>
  <c r="D79" i="23"/>
  <c r="E51" i="23"/>
  <c r="E92" i="23"/>
  <c r="D29" i="23"/>
  <c r="C72" i="23"/>
  <c r="E44" i="23"/>
  <c r="D27" i="23"/>
  <c r="D98" i="23"/>
  <c r="E24" i="23"/>
  <c r="C35" i="23"/>
  <c r="E15" i="23"/>
  <c r="E75" i="23"/>
  <c r="E50" i="23"/>
  <c r="C12" i="23"/>
  <c r="C85" i="23"/>
  <c r="D31" i="23"/>
  <c r="E21" i="23"/>
  <c r="C15" i="23"/>
  <c r="E46" i="23"/>
  <c r="C80" i="23"/>
  <c r="C36" i="23"/>
  <c r="C54" i="23"/>
  <c r="D69" i="23"/>
  <c r="E91" i="23"/>
  <c r="E84" i="23"/>
  <c r="E72" i="23"/>
  <c r="D71" i="23"/>
  <c r="D94" i="23"/>
  <c r="C56" i="23"/>
  <c r="C71" i="23"/>
  <c r="E23" i="23"/>
  <c r="D81" i="23"/>
  <c r="C93" i="23"/>
  <c r="E39" i="23"/>
  <c r="H57" i="14"/>
  <c r="E63" i="14"/>
  <c r="I57" i="14"/>
  <c r="F61" i="14"/>
  <c r="G61" i="14" s="1"/>
  <c r="D57" i="14"/>
  <c r="E56" i="14"/>
  <c r="E57" i="14" s="1"/>
  <c r="F56" i="14"/>
  <c r="F57" i="14" s="1"/>
  <c r="G56" i="14"/>
  <c r="G57" i="14" s="1"/>
  <c r="B10" i="28" l="1" a="1"/>
  <c r="B10" i="28" s="1"/>
  <c r="F60" i="14"/>
  <c r="G60" i="14" s="1"/>
  <c r="D63" i="14" l="1"/>
  <c r="F62" i="14"/>
  <c r="G62" i="14" s="1"/>
  <c r="G63" i="14" l="1"/>
  <c r="D65" i="14" s="1"/>
  <c r="F63" i="14"/>
  <c r="B12" i="3"/>
  <c r="B11" i="3"/>
  <c r="K402" i="23" a="1"/>
  <c r="N401" i="23" a="1"/>
  <c r="F402" i="23" a="1"/>
  <c r="G401" i="23" a="1"/>
  <c r="N402" i="23" a="1"/>
  <c r="J401" i="23" a="1"/>
  <c r="L401" i="23" a="1"/>
  <c r="K401" i="23" a="1"/>
  <c r="G402" i="23" a="1"/>
  <c r="J402" i="23" a="1"/>
  <c r="M401" i="23" a="1"/>
  <c r="L402" i="23" a="1"/>
  <c r="M402" i="23" a="1"/>
  <c r="F401" i="23" a="1"/>
  <c r="G401" i="23" l="1"/>
  <c r="G402" i="23"/>
  <c r="F401" i="23"/>
  <c r="N402" i="23"/>
  <c r="J402" i="23"/>
  <c r="M402" i="23"/>
  <c r="N401" i="23"/>
  <c r="L402" i="23"/>
  <c r="J401" i="23"/>
  <c r="K401" i="23"/>
  <c r="K402" i="23"/>
  <c r="F402" i="23"/>
  <c r="L401" i="23"/>
  <c r="M401" i="23"/>
  <c r="B10" i="3"/>
  <c r="D12" i="3"/>
  <c r="D11" i="3" l="1"/>
  <c r="D10" i="3"/>
  <c r="B13" i="3"/>
  <c r="E12" i="3" l="1"/>
  <c r="F13" i="3" s="1"/>
  <c r="E10" i="3"/>
  <c r="E11" i="3"/>
  <c r="D13" i="3"/>
  <c r="E13" i="3" s="1"/>
  <c r="F12" i="3" l="1"/>
  <c r="F10" i="3"/>
  <c r="F11" i="3"/>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<sst xmlns="http://schemas.openxmlformats.org/spreadsheetml/2006/main" count="196" uniqueCount="126">
  <si>
    <t>Note de version</t>
  </si>
  <si>
    <t>date modification</t>
  </si>
  <si>
    <t>modification</t>
  </si>
  <si>
    <t>v1</t>
  </si>
  <si>
    <r>
      <rPr>
        <sz val="10"/>
        <color rgb="FF000000"/>
        <rFont val="Calibri"/>
        <scheme val="minor"/>
      </rPr>
      <t xml:space="preserve">La phrase "Analyse du montant </t>
    </r>
    <r>
      <rPr>
        <b/>
        <sz val="10"/>
        <color rgb="FF000000"/>
        <rFont val="Calibri"/>
        <scheme val="minor"/>
      </rPr>
      <t>FSE</t>
    </r>
    <r>
      <rPr>
        <sz val="10"/>
        <color rgb="FF000000"/>
        <rFont val="Calibri"/>
        <scheme val="minor"/>
      </rPr>
      <t xml:space="preserve">  demandé au regard des résultats escomptés du projet (adéquation du projet au montant)" de la partie B ous partie b2 a été modifiée par 
"Analyse du montant </t>
    </r>
    <r>
      <rPr>
        <b/>
        <sz val="10"/>
        <color rgb="FF000000"/>
        <rFont val="Calibri"/>
        <scheme val="minor"/>
      </rPr>
      <t>UE</t>
    </r>
    <r>
      <rPr>
        <sz val="10"/>
        <color rgb="FF000000"/>
        <rFont val="Calibri"/>
        <scheme val="minor"/>
      </rPr>
      <t xml:space="preserve"> demandé au regard des résultats escomptés du projet (adéquation du projet au montant)"</t>
    </r>
  </si>
  <si>
    <t>v2</t>
  </si>
  <si>
    <t>Rajout des informations relatives au projet (raison sociale, CT éligible de l'opération et montant UE)</t>
  </si>
  <si>
    <t>v3</t>
  </si>
  <si>
    <t xml:space="preserve">Modification de forme : présentation plus ergonomique 
Modification de fond : au regard du retour d'expérience des services instructeurs, des simplifications ont été apportées sur les critères A et B (cf. note de CRSI du 28/06/2024). </t>
  </si>
  <si>
    <t>Grille d’analyse des critères et des procédures - Notice</t>
  </si>
  <si>
    <r>
      <t xml:space="preserve">L'ensemble des information sont à renseigner dans l'onglet "Catégories A &amp; B".
La partie "Catégories additionnelles" est personnalisable et doit également être complétée.
Une fois complétée, la grille est enregistrée dans le dossier unique de l'opération au format PDF.
</t>
    </r>
    <r>
      <rPr>
        <b/>
        <sz val="11"/>
        <color theme="1"/>
        <rFont val="Calibri"/>
        <family val="2"/>
        <scheme val="minor"/>
      </rPr>
      <t>Pour que le dossier puisse recevoir un avis favorable, la moyenne doit être obtenue pour chaque catégorie de critères.
Chaque opération recevra un n° de classement selon la note global obtenue au regard de l'ensemble des opérations reçues par le service instructeur.</t>
    </r>
  </si>
  <si>
    <t xml:space="preserve">DETAIL DU CALCUL </t>
  </si>
  <si>
    <t xml:space="preserve">Catégorie de critères </t>
  </si>
  <si>
    <t>Note obtenue</t>
  </si>
  <si>
    <t>%</t>
  </si>
  <si>
    <t>Avis</t>
  </si>
  <si>
    <t xml:space="preserve">Classement </t>
  </si>
  <si>
    <t>Grille d’analyse des critères et des procédures</t>
  </si>
  <si>
    <t xml:space="preserve">Appel à projets : </t>
  </si>
  <si>
    <t>xxxxxxxxxxxxxxx</t>
  </si>
  <si>
    <t xml:space="preserve">Fonds : </t>
  </si>
  <si>
    <t>Feder / Fse</t>
  </si>
  <si>
    <t>N° synergie de l'opération :</t>
  </si>
  <si>
    <t>Raison sociale du porteur :</t>
  </si>
  <si>
    <t>Raison sociale</t>
  </si>
  <si>
    <t>Intitulé de l'opération :</t>
  </si>
  <si>
    <t>Intitulé de l'opération</t>
  </si>
  <si>
    <t xml:space="preserve">Coût total de l'opération : </t>
  </si>
  <si>
    <t>Part UE :</t>
  </si>
  <si>
    <t>Prénom et nom de l'instructeur :</t>
  </si>
  <si>
    <t>Prénom</t>
  </si>
  <si>
    <t>Nom</t>
  </si>
  <si>
    <t xml:space="preserve">Date de finalisation de l'analyse : </t>
  </si>
  <si>
    <t xml:space="preserve">Présence d'une infraction (avis motivé de la CE concernant une infraction au titre de l'art 258 TFUE qui met en péril la légalité et la régularité des dépenses ou la réalisation des opérations). Si oui, un avis défavorable sera émis. </t>
  </si>
  <si>
    <t>2 i) veille à ce que les opérations sélectionnées ne fassent pas directement l’objet d’un avis motivé émis par la Commission concernant une infraction au titre de l’article 258 du traité sur le fonctionnement de l’Union européenne qui met en péril la légalité et la régularité des dépenses ou la réalisation des opérations</t>
  </si>
  <si>
    <t>A. Critères qualitatifs  (pertinence et efficacité du projet)</t>
  </si>
  <si>
    <t>Appréciation</t>
  </si>
  <si>
    <t xml:space="preserve">Méthode </t>
  </si>
  <si>
    <t>Base juridique article 73 du règlement 2021/1060, l'AG :</t>
  </si>
  <si>
    <t>Points attribués</t>
  </si>
  <si>
    <t>a.1. Conformité et contribution des actions proposées aux objectifs du Programme régional et de l'appel à projet visé</t>
  </si>
  <si>
    <t>de 0 à 3 pts</t>
  </si>
  <si>
    <t xml:space="preserve">Vérifier que les actions menées respectent bien les règles d'éligibilité du programme et des documents sous-jacents. </t>
  </si>
  <si>
    <t>2 a) veille à ce que les opérations sélectionnées soient conformes au programme, et concordent notamment avec les stratégies qui sous-tendent le programme, et à ce qu’elles contribuent efficacement à la réalisation des objectifs spécifiques du programme
2 g) s’assure que les opérations sélectionnées entrent dans le champ d’application du Fonds concerné et sont attribuées à un type d’intervention</t>
  </si>
  <si>
    <t>a.2. Clarté et pertinence du calendrier de réalisation de l'opération</t>
  </si>
  <si>
    <t>Apprécier la qualité des informations communiquées en termes de phasage de l'opération et la faisabilité concrète des actions dans les délais Indiqués.</t>
  </si>
  <si>
    <t>1) établit et applique des critères et procédures qui sont non discriminatoires et transparents
2 c) veille à ce que les opérations sélectionnées présentent le meilleur rapport entre le montant du soutien, les activités menées et la réalisation des objectifs</t>
  </si>
  <si>
    <t xml:space="preserve">a.3. Respect des règles communes et spécifiques </t>
  </si>
  <si>
    <t>Respect des principes horizontaux applicables</t>
  </si>
  <si>
    <t>1pts</t>
  </si>
  <si>
    <t xml:space="preserve">Vérifier la manière dont le porteur de projet inclut les principes horizontaux dans son projet et si les actions prévues correspondent aux principes horizontaux mentionnés dans la demande d'aide.
Pour certains projet, l'un des principes peut être non pertinent. </t>
  </si>
  <si>
    <t>1) établit et applique des critères et procédures qui sont non discriminatoires et transparents, assurent l’accessibilité pour les personnes handicapées, l’égalité entre les femmes et les hommes et tiennent compte de la Charte des droits fondamentaux de l’Union européenne, du principe de développement durable et de la politique de l’Union dans le domaine de l’environnement</t>
  </si>
  <si>
    <t>Respect des conditions favorisantes "horizontales" applicables</t>
  </si>
  <si>
    <t xml:space="preserve">Vérifier si l'ensemble des éléments en vue de satisfaire les conditions favorisantes applicable ont été transmis. 
Par exemple : attestation relative au respect des conditions favorisantes H3 (Charte des droits fondamentaux de l'UE) et H4 (CNUDPH) </t>
  </si>
  <si>
    <t>2 b) veille à ce que les opérations sélectionnées qui relèvent du champ d’application d’une condition favorisante soient conformes aux stratégies et documents de planification correspondants établis en vue du respect de ladite condition favorisante</t>
  </si>
  <si>
    <t>Respect du droit applicable pour les opérations ayant déjà commencé</t>
  </si>
  <si>
    <t>Il s'agira de vérifier si l'opération n'est pas achevée ou quasiment achevée au moment de la demande de subvention, si les dépenses engagées sont conformes aux règles de la commande publique, des aides d'Etat, au décret d'éligibilité des dépenses, au guide méthodologique, etc.</t>
  </si>
  <si>
    <t>2 f) vérifie, lorsque les opérations ont commencé avant la présentation d’une demande de financement à l’autorité de gestion, que le droit applicable a été respecté</t>
  </si>
  <si>
    <t>Respect du principe de non délocalisation</t>
  </si>
  <si>
    <t>Vérifier que l'opération n'a pas fait l'objet d'une délocalisation. 
On entend par délocalisation : un transfert, en tout ou en partie, d’une activité identique ou similaire d’un établissement situé sur le territoire d’une partie contractante à l’accord EEE (établissement initial) vers l’établissement dans lequel est effectué l’investissement bénéficiant d’une aide sur le territoire d’une autre partie contractante à l’accord EEE (établissement bénéficiant de l’aide).
Il y a transfert si le produit ou le service dans l’établissement initial et l’établissement bénéficiant de l’aide a au moins en partie les mêmes finalités et répond aux demandes ou aux besoins du même type de consommateurs et que des emplois sont supprimés dans une activité identique ou similaire dans un des établissements initiaux du bénéficiaire dans l’EEE.</t>
  </si>
  <si>
    <t>2 h) veille à ce que les opérations ne comprennent pas d’activités qui faisaient partie d’une opération délocalisée conformément à l’article 66 ou qui constitueraient un transfert d’une activité productive conformément à l’article 65, paragraphe 1, point a)</t>
  </si>
  <si>
    <t>B. Critères de performance et de résultat</t>
  </si>
  <si>
    <t xml:space="preserve">b.1. Cohérence du plan de financement avec les actions menées
</t>
  </si>
  <si>
    <t xml:space="preserve">
Vérifier le rapport qualité/prix des actions du projet au regard du niveau de soutien UE.
Concernant les opérations comprenant un investissement dans une
infrastructure ou un investissement productif : il faudra vérifier la situation financière du porteur de projet, des qualifications et de l’expérience de son personnel, et de sa structure administrative et opérationnelle. </t>
  </si>
  <si>
    <t>2 c) veille à ce que les opérations sélectionnées présentent le meilleur rapport entre le montant du soutien, les activités menées et la réalisation des objectifs;
2 d) vérifie que le bénéficiaire dispose des ressources financières et des mécanismes de financement nécessaires pour couvrir les frais d’exploitation et d’entretien dans le cas des opérations comprenant un investissement dans une infrastructure ou un investissement productif, afin de garantir leur viabilité financière</t>
  </si>
  <si>
    <t>b.2. Caractéristiques quantitatives (contribution prévisionnelle du projet aux cibles que s'est fixées l'AG) et qualitatives positives du projet (projet novateur, inédit, partenariat exemplaire, etc.)</t>
  </si>
  <si>
    <t>de 0 à 2 pts</t>
  </si>
  <si>
    <r>
      <t xml:space="preserve">Il s'agira de déterminer si, oui ou non, les opérations cofinancées contribuent réellement à la réalisation et aux résultats des cibles fixées. Pour chaque indicateur incombant à la thématique d'un projet, il faudra s'assurer de la favorabilité (ou non) au cadre de performance. 
=&gt; Compléter le tableau "Favorabilité au cadre de performance)" - P:\AECITDG\_Commun\21-27_PR\5. Suivi évaluation 21_27\1_Cadre de performance\2_Favorabilité cadre de performance). 
</t>
    </r>
    <r>
      <rPr>
        <b/>
        <sz val="9"/>
        <color theme="9"/>
        <rFont val="Calibri"/>
        <family val="2"/>
        <scheme val="minor"/>
      </rPr>
      <t>Le cadre de performance</t>
    </r>
    <r>
      <rPr>
        <sz val="9"/>
        <color theme="9"/>
        <rFont val="Calibri"/>
        <family val="2"/>
        <scheme val="minor"/>
      </rPr>
      <t xml:space="preserve"> est un ensemble de mécanismes, d'indicateurs et de procédures utilisés pour évaluer et suivre les progrès réalisés dans la mise en œuvre du Programme régional. Il vise à mesurer l'efficacité des investissements réalisés et à garantir que les Fonds sont utilisés de manière efficace. Pour l'Autorité de gestion francilienne, cela se traduit notamment par la fixation d'objectifs à mi- et fin de Programmation. </t>
    </r>
  </si>
  <si>
    <t>1) L'AG établit et applique des critères et procédures qui sont non discriminatoires et transparents
2 c) veille à ce que les opérations sélectionnées présentent le meilleur rapport entre le montant du soutien, les activités menées et la réalisation des objectifs</t>
  </si>
  <si>
    <t>b.3. L'impact social, économique et territorial du projet (création d’emploi, insertion, efficacité énergétique, critères environnementaux et sociaux,etc.) -</t>
  </si>
  <si>
    <t xml:space="preserve">Apprécier la plus-value des actions menées sur le territoire. </t>
  </si>
  <si>
    <t>C. Critères additionnels</t>
  </si>
  <si>
    <t>c.1. Texte</t>
  </si>
  <si>
    <r>
      <t xml:space="preserve">Cet espace est réservé aux critères spécifiques de l'appel à projet. Les services instructeurs devront systématiquement établir ces critères et les communiquer dès la publication de l'appel à projet. 
</t>
    </r>
    <r>
      <rPr>
        <b/>
        <sz val="9"/>
        <color theme="5"/>
        <rFont val="Calibri"/>
        <family val="2"/>
        <scheme val="minor"/>
      </rPr>
      <t xml:space="preserve">Les critères applicables suivants devront </t>
    </r>
    <r>
      <rPr>
        <b/>
        <u/>
        <sz val="9"/>
        <color theme="5"/>
        <rFont val="Calibri"/>
        <family val="2"/>
        <scheme val="minor"/>
      </rPr>
      <t>obligatoirement</t>
    </r>
    <r>
      <rPr>
        <b/>
        <sz val="9"/>
        <color theme="5"/>
        <rFont val="Calibri"/>
        <family val="2"/>
        <scheme val="minor"/>
      </rPr>
      <t xml:space="preserve"> figurer : 
- conditions favorisantes spécifiques (cf. annexe 3 du règlement 2021/1060),
- conformité aux stratégies de spécialisation intelligente,
- respect de la directive 2011/92/UE (évaluation environnementale pour certains projets - cf. article 73 2e) du règlement 2021/1060), 
- résilience au changement climatique (investissements dans les infrastructures - Cf. article 73 2j) du règlement 2021/1060), etc.</t>
    </r>
  </si>
  <si>
    <t>Texte</t>
  </si>
  <si>
    <t>Synthèse des appréciatons et priorisation</t>
  </si>
  <si>
    <t>Critères qualitatifs (cq)</t>
  </si>
  <si>
    <t>Critères de performance (cp)</t>
  </si>
  <si>
    <t>Critères additionnels (ca)</t>
  </si>
  <si>
    <t>Appréciation globale</t>
  </si>
  <si>
    <t>Liste des opérations</t>
  </si>
  <si>
    <t>CT de l'opération</t>
  </si>
  <si>
    <t>Part UE</t>
  </si>
  <si>
    <t>points obtenus (cq)</t>
  </si>
  <si>
    <t>avis (cq)</t>
  </si>
  <si>
    <t>points obtenus (cp)</t>
  </si>
  <si>
    <t>avis (cp)</t>
  </si>
  <si>
    <t>points obtenus (ca)</t>
  </si>
  <si>
    <t>avis (ca)</t>
  </si>
  <si>
    <t>points obtenus</t>
  </si>
  <si>
    <t>avis</t>
  </si>
  <si>
    <t xml:space="preserve">Priorisation favorable </t>
  </si>
  <si>
    <t>Priorisation Défavorable</t>
  </si>
  <si>
    <t>Colonne1</t>
  </si>
  <si>
    <t>Favorable</t>
  </si>
  <si>
    <t>Défavorable</t>
  </si>
  <si>
    <t>Présence d'une infraction</t>
  </si>
  <si>
    <t xml:space="preserve">Avis motivé de la CE concernant une infraction au titre de l'art 258 TFUE qui met en péril la légalité et la régularité des dépenses ou la réalisation des opérations. Si oui, un avis défavorable sera émis. </t>
  </si>
  <si>
    <t>b.1. Cohérence du plan de financement avec les actions menées</t>
  </si>
  <si>
    <t>b.3. L'impact social, économique et territorial du projet (création d’emploi, insertion, efficacité énergétique, critères environnementaux et sociaux,etc.)</t>
  </si>
  <si>
    <t>c.1. Finalité du projet</t>
  </si>
  <si>
    <t>L’impact du projet sur la lutte contre le décrochage scolaire</t>
  </si>
  <si>
    <t>c.2. Analyse des dispositions prises par le porteur pour le suivi pédagogique et administratif de l’opération</t>
  </si>
  <si>
    <t>Analyse des moyens humains dédiés aux actions d'accompagnement des participants (personnels disponibles du porteur, recrutements, temps RH consacré, etc.)</t>
  </si>
  <si>
    <t>Capacité administrative du porteur (moyens humains dédiés à la gestion du dossier de l’opération et au suivi des participants) : a minima une personne</t>
  </si>
  <si>
    <t>c.3. Soutenabilité financière du porteur</t>
  </si>
  <si>
    <t>Analyse de la soutenabilité financière du porteur</t>
  </si>
  <si>
    <t>Appreciation</t>
  </si>
  <si>
    <t>Non pertinent</t>
  </si>
  <si>
    <t>Très faible</t>
  </si>
  <si>
    <t>Faible</t>
  </si>
  <si>
    <t>Moyen</t>
  </si>
  <si>
    <t>Elevé</t>
  </si>
  <si>
    <t>Nb critères évalués</t>
  </si>
  <si>
    <t xml:space="preserve">Critères qualitatifs ( a.1 et a.2 ) </t>
  </si>
  <si>
    <t xml:space="preserve">Critères qualitatifs ( a.3 ) </t>
  </si>
  <si>
    <t>Critères de performance et de résultat (b.1)</t>
  </si>
  <si>
    <t>Critères de performance et de résultat (b.2)</t>
  </si>
  <si>
    <t>Critères de performance et de résultat (b.3)</t>
  </si>
  <si>
    <t>Critères additionnels</t>
  </si>
  <si>
    <t>Total</t>
  </si>
  <si>
    <t>Points obtenus</t>
  </si>
  <si>
    <t>Sur un total de</t>
  </si>
  <si>
    <t>Critères qualitatifs</t>
  </si>
  <si>
    <t>Critères de performance et de résultat</t>
  </si>
  <si>
    <t>Classement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</si>
</sst>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41" x14ac:knownFonts="1">
    <font>
      <sz val="11"/>
      <color theme="1"/>
      <name val="Calibri"/>
      <family val="2"/>
      <scheme val="minor"/>
    </font>
    <font>
      <sz val="10"/>
      <color theme="1"/>
      <name val="Calibri"/>
      <family val="2"/>
      <scheme val="minor"/>
    </font>
    <font>
      <sz val="12"/>
      <color theme="1"/>
      <name val="Calibri"/>
      <family val="2"/>
      <scheme val="minor"/>
    </font>
    <font>
      <sz val="12"/>
      <color theme="1"/>
      <name val="Webdings"/>
      <family val="1"/>
      <charset val="2"/>
    </font>
    <font>
      <sz val="14"/>
      <color theme="1"/>
      <name val="Calibri"/>
      <family val="2"/>
      <scheme val="minor"/>
    </font>
    <font>
      <b/>
      <sz val="12"/>
      <color theme="1"/>
      <name val="Calibri"/>
      <family val="2"/>
      <scheme val="minor"/>
    </font>
    <font>
      <b/>
      <sz val="14"/>
      <color theme="7"/>
      <name val="Calibri"/>
      <family val="2"/>
      <scheme val="minor"/>
    </font>
    <font>
      <sz val="10"/>
      <color rgb="FFFF0000"/>
      <name val="Calibri"/>
      <family val="2"/>
      <scheme val="minor"/>
    </font>
    <font>
      <sz val="12"/>
      <color theme="4" tint="0.59999389629810485"/>
      <name val="Calibri"/>
      <family val="2"/>
      <scheme val="minor"/>
    </font>
    <font>
      <b/>
      <sz val="12"/>
      <name val="Calibri"/>
      <family val="2"/>
      <scheme val="minor"/>
    </font>
    <font>
      <sz val="12"/>
      <color theme="5" tint="0.39997558519241921"/>
      <name val="Calibri"/>
      <family val="2"/>
      <scheme val="minor"/>
    </font>
    <font>
      <b/>
      <sz val="14"/>
      <color theme="0"/>
      <name val="Calibri"/>
      <family val="2"/>
      <scheme val="minor"/>
    </font>
    <font>
      <sz val="12"/>
      <color theme="9" tint="0.59999389629810485"/>
      <name val="Calibri"/>
      <family val="2"/>
      <scheme val="minor"/>
    </font>
    <font>
      <b/>
      <sz val="12"/>
      <color theme="0"/>
      <name val="Calibri"/>
      <family val="2"/>
      <scheme val="minor"/>
    </font>
    <font>
      <sz val="12"/>
      <color rgb="FFFF0000"/>
      <name val="Calibri"/>
      <family val="2"/>
      <scheme val="minor"/>
    </font>
    <font>
      <sz val="12"/>
      <name val="Calibri"/>
      <family val="2"/>
      <scheme val="minor"/>
    </font>
    <font>
      <b/>
      <u/>
      <sz val="12"/>
      <color theme="1"/>
      <name val="Calibri"/>
      <family val="2"/>
      <scheme val="minor"/>
    </font>
    <font>
      <u/>
      <sz val="12"/>
      <color theme="1"/>
      <name val="Calibri"/>
      <family val="2"/>
      <scheme val="minor"/>
    </font>
    <font>
      <sz val="11"/>
      <color theme="1"/>
      <name val="Calibri"/>
      <family val="2"/>
      <scheme val="minor"/>
    </font>
    <font>
      <u/>
      <sz val="10"/>
      <color theme="1"/>
      <name val="Calibri"/>
      <family val="2"/>
      <scheme val="minor"/>
    </font>
    <font>
      <b/>
      <sz val="11"/>
      <color theme="1"/>
      <name val="Calibri"/>
      <family val="2"/>
      <scheme val="minor"/>
    </font>
    <font>
      <b/>
      <sz val="12"/>
      <color theme="7"/>
      <name val="Calibri"/>
      <family val="2"/>
      <scheme val="minor"/>
    </font>
    <font>
      <b/>
      <sz val="14"/>
      <color theme="1"/>
      <name val="Calibri"/>
      <family val="2"/>
      <scheme val="minor"/>
    </font>
    <font>
      <b/>
      <sz val="10"/>
      <color theme="0"/>
      <name val="Calibri"/>
      <family val="2"/>
      <scheme val="minor"/>
    </font>
    <font>
      <sz val="10"/>
      <name val="Calibri"/>
      <family val="2"/>
      <scheme val="minor"/>
    </font>
    <font>
      <sz val="8"/>
      <name val="Calibri"/>
      <family val="2"/>
      <scheme val="minor"/>
    </font>
    <font>
      <sz val="10"/>
      <color theme="1"/>
      <name val="Webdings"/>
      <family val="1"/>
      <charset val="2"/>
    </font>
    <font>
      <sz val="10"/>
      <color theme="4" tint="0.59999389629810485"/>
      <name val="Calibri"/>
      <family val="2"/>
      <scheme val="minor"/>
    </font>
    <font>
      <sz val="10"/>
      <color theme="9" tint="0.59999389629810485"/>
      <name val="Calibri"/>
      <family val="2"/>
      <scheme val="minor"/>
    </font>
    <font>
      <b/>
      <sz val="10"/>
      <color theme="1"/>
      <name val="Calibri"/>
      <family val="2"/>
      <scheme val="minor"/>
    </font>
    <font>
      <b/>
      <sz val="10"/>
      <name val="Calibri"/>
      <family val="2"/>
      <scheme val="minor"/>
    </font>
    <font>
      <b/>
      <sz val="10"/>
      <color rgb="FFFFFF00"/>
      <name val="Calibri"/>
      <family val="2"/>
      <scheme val="minor"/>
    </font>
    <font>
      <sz val="9"/>
      <color theme="4"/>
      <name val="Calibri"/>
      <family val="2"/>
      <scheme val="minor"/>
    </font>
    <font>
      <sz val="9"/>
      <color theme="1"/>
      <name val="Calibri"/>
      <family val="2"/>
      <scheme val="minor"/>
    </font>
    <font>
      <sz val="9"/>
      <color theme="9"/>
      <name val="Calibri"/>
      <family val="2"/>
      <scheme val="minor"/>
    </font>
    <font>
      <b/>
      <sz val="9"/>
      <color theme="9"/>
      <name val="Calibri"/>
      <family val="2"/>
      <scheme val="minor"/>
    </font>
    <font>
      <sz val="9"/>
      <color theme="5"/>
      <name val="Calibri"/>
      <family val="2"/>
      <scheme val="minor"/>
    </font>
    <font>
      <b/>
      <sz val="9"/>
      <color theme="5"/>
      <name val="Calibri"/>
      <family val="2"/>
      <scheme val="minor"/>
    </font>
    <font>
      <b/>
      <u/>
      <sz val="9"/>
      <color theme="5"/>
      <name val="Calibri"/>
      <family val="2"/>
      <scheme val="minor"/>
    </font>
    <font>
      <sz val="10"/>
      <color rgb="FF000000"/>
      <name val="Calibri"/>
      <scheme val="minor"/>
    </font>
    <font>
      <b/>
      <sz val="10"/>
      <color rgb="FF000000"/>
      <name val="Calibri"/>
      <scheme val="minor"/>
    </font>
  </fonts>
  <fills count="22">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4"/>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9"/>
        <bgColor indexed="64"/>
      </patternFill>
    </fill>
    <fill>
      <patternFill patternType="solid">
        <fgColor theme="5"/>
        <bgColor indexed="64"/>
      </patternFill>
    </fill>
    <fill>
      <patternFill patternType="solid">
        <fgColor theme="8"/>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0"/>
        <bgColor indexed="64"/>
      </patternFill>
    </fill>
    <fill>
      <patternFill patternType="gray125">
        <bgColor theme="0"/>
      </patternFill>
    </fill>
    <fill>
      <patternFill patternType="solid">
        <fgColor theme="7" tint="0.79998168889431442"/>
        <bgColor indexed="64"/>
      </patternFill>
    </fill>
    <fill>
      <patternFill patternType="solid">
        <fgColor theme="7"/>
        <bgColor indexed="64"/>
      </patternFill>
    </fill>
    <fill>
      <patternFill patternType="solid">
        <fgColor theme="8"/>
        <bgColor theme="4"/>
      </patternFill>
    </fill>
  </fills>
  <borders count="93">
    <border>
      <left/>
      <right/>
      <top/>
      <bottom/>
      <diagonal/>
    </border>
    <border>
      <left style="thick">
        <color theme="4"/>
      </left>
      <right style="thick">
        <color theme="4"/>
      </right>
      <top style="thick">
        <color theme="4"/>
      </top>
      <bottom style="thick">
        <color theme="4"/>
      </bottom>
      <diagonal/>
    </border>
    <border>
      <left style="thick">
        <color theme="9" tint="0.79998168889431442"/>
      </left>
      <right style="thick">
        <color theme="9" tint="0.79998168889431442"/>
      </right>
      <top style="thick">
        <color theme="9" tint="0.79998168889431442"/>
      </top>
      <bottom style="thick">
        <color theme="9" tint="0.79998168889431442"/>
      </bottom>
      <diagonal/>
    </border>
    <border>
      <left style="thick">
        <color theme="5" tint="0.79998168889431442"/>
      </left>
      <right style="thick">
        <color theme="5" tint="0.79998168889431442"/>
      </right>
      <top style="thick">
        <color theme="5" tint="0.79998168889431442"/>
      </top>
      <bottom style="thick">
        <color theme="5" tint="0.79998168889431442"/>
      </bottom>
      <diagonal/>
    </border>
    <border>
      <left style="medium">
        <color theme="4" tint="0.79998168889431442"/>
      </left>
      <right style="medium">
        <color theme="4" tint="0.79998168889431442"/>
      </right>
      <top style="medium">
        <color theme="4" tint="0.79998168889431442"/>
      </top>
      <bottom style="medium">
        <color theme="4" tint="0.79998168889431442"/>
      </bottom>
      <diagonal/>
    </border>
    <border>
      <left style="medium">
        <color theme="4" tint="0.79998168889431442"/>
      </left>
      <right style="medium">
        <color theme="4" tint="0.79998168889431442"/>
      </right>
      <top/>
      <bottom style="medium">
        <color theme="4" tint="0.79998168889431442"/>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
      <left style="medium">
        <color theme="4" tint="0.79998168889431442"/>
      </left>
      <right style="medium">
        <color theme="4" tint="0.79998168889431442"/>
      </right>
      <top style="medium">
        <color theme="4" tint="0.79998168889431442"/>
      </top>
      <bottom/>
      <diagonal/>
    </border>
    <border>
      <left style="medium">
        <color theme="4"/>
      </left>
      <right/>
      <top style="medium">
        <color theme="4"/>
      </top>
      <bottom style="medium">
        <color theme="4"/>
      </bottom>
      <diagonal/>
    </border>
    <border>
      <left/>
      <right/>
      <top style="medium">
        <color theme="4"/>
      </top>
      <bottom style="medium">
        <color theme="4"/>
      </bottom>
      <diagonal/>
    </border>
    <border>
      <left/>
      <right style="medium">
        <color theme="4"/>
      </right>
      <top style="medium">
        <color theme="4"/>
      </top>
      <bottom style="medium">
        <color theme="4"/>
      </bottom>
      <diagonal/>
    </border>
    <border>
      <left style="medium">
        <color theme="4" tint="0.79998168889431442"/>
      </left>
      <right style="medium">
        <color theme="4" tint="0.79998168889431442"/>
      </right>
      <top style="medium">
        <color theme="4"/>
      </top>
      <bottom style="hair">
        <color theme="0"/>
      </bottom>
      <diagonal/>
    </border>
    <border>
      <left style="medium">
        <color theme="4" tint="0.79998168889431442"/>
      </left>
      <right style="medium">
        <color theme="4" tint="0.79998168889431442"/>
      </right>
      <top style="hair">
        <color theme="0"/>
      </top>
      <bottom style="hair">
        <color theme="0"/>
      </bottom>
      <diagonal/>
    </border>
    <border>
      <left style="medium">
        <color theme="4" tint="0.79998168889431442"/>
      </left>
      <right style="medium">
        <color theme="4" tint="0.79998168889431442"/>
      </right>
      <top style="hair">
        <color theme="0"/>
      </top>
      <bottom style="medium">
        <color theme="4"/>
      </bottom>
      <diagonal/>
    </border>
    <border>
      <left/>
      <right/>
      <top/>
      <bottom style="thick">
        <color theme="4" tint="0.59996337778862885"/>
      </bottom>
      <diagonal/>
    </border>
    <border>
      <left/>
      <right/>
      <top/>
      <bottom style="thick">
        <color theme="9" tint="0.59996337778862885"/>
      </bottom>
      <diagonal/>
    </border>
    <border>
      <left style="thick">
        <color theme="9" tint="0.59996337778862885"/>
      </left>
      <right/>
      <top/>
      <bottom/>
      <diagonal/>
    </border>
    <border>
      <left/>
      <right style="thick">
        <color theme="9" tint="0.59996337778862885"/>
      </right>
      <top/>
      <bottom/>
      <diagonal/>
    </border>
    <border>
      <left style="thick">
        <color theme="9" tint="0.59996337778862885"/>
      </left>
      <right/>
      <top style="thick">
        <color theme="9" tint="0.59996337778862885"/>
      </top>
      <bottom/>
      <diagonal/>
    </border>
    <border>
      <left/>
      <right/>
      <top style="thick">
        <color theme="9" tint="0.59996337778862885"/>
      </top>
      <bottom/>
      <diagonal/>
    </border>
    <border>
      <left/>
      <right style="thick">
        <color theme="9" tint="0.59996337778862885"/>
      </right>
      <top style="thick">
        <color theme="9" tint="0.59996337778862885"/>
      </top>
      <bottom/>
      <diagonal/>
    </border>
    <border>
      <left style="thick">
        <color theme="0" tint="-4.9989318521683403E-2"/>
      </left>
      <right style="thick">
        <color theme="0" tint="-4.9989318521683403E-2"/>
      </right>
      <top style="thick">
        <color theme="0" tint="-4.9989318521683403E-2"/>
      </top>
      <bottom style="thick">
        <color theme="0" tint="-4.9989318521683403E-2"/>
      </bottom>
      <diagonal/>
    </border>
    <border>
      <left style="thick">
        <color theme="4" tint="0.59996337778862885"/>
      </left>
      <right/>
      <top/>
      <bottom/>
      <diagonal/>
    </border>
    <border>
      <left/>
      <right style="thick">
        <color theme="4" tint="0.59996337778862885"/>
      </right>
      <top/>
      <bottom/>
      <diagonal/>
    </border>
    <border>
      <left style="thick">
        <color theme="4"/>
      </left>
      <right/>
      <top style="thick">
        <color theme="4"/>
      </top>
      <bottom style="thick">
        <color theme="4"/>
      </bottom>
      <diagonal/>
    </border>
    <border>
      <left/>
      <right/>
      <top style="thick">
        <color theme="4"/>
      </top>
      <bottom style="thick">
        <color theme="4"/>
      </bottom>
      <diagonal/>
    </border>
    <border>
      <left/>
      <right style="thick">
        <color theme="4"/>
      </right>
      <top style="thick">
        <color theme="4"/>
      </top>
      <bottom style="thick">
        <color theme="4"/>
      </bottom>
      <diagonal/>
    </border>
    <border>
      <left style="thick">
        <color theme="9" tint="0.39994506668294322"/>
      </left>
      <right/>
      <top style="thick">
        <color theme="9" tint="0.39994506668294322"/>
      </top>
      <bottom/>
      <diagonal/>
    </border>
    <border>
      <left/>
      <right/>
      <top style="thick">
        <color theme="9" tint="0.39994506668294322"/>
      </top>
      <bottom/>
      <diagonal/>
    </border>
    <border>
      <left/>
      <right style="thick">
        <color theme="9" tint="0.39994506668294322"/>
      </right>
      <top style="thick">
        <color theme="9" tint="0.39994506668294322"/>
      </top>
      <bottom/>
      <diagonal/>
    </border>
    <border>
      <left/>
      <right style="thick">
        <color theme="9" tint="0.39994506668294322"/>
      </right>
      <top/>
      <bottom/>
      <diagonal/>
    </border>
    <border>
      <left style="thick">
        <color theme="5" tint="0.39994506668294322"/>
      </left>
      <right/>
      <top style="thick">
        <color theme="5" tint="0.39994506668294322"/>
      </top>
      <bottom/>
      <diagonal/>
    </border>
    <border>
      <left/>
      <right/>
      <top style="thick">
        <color theme="5" tint="0.39994506668294322"/>
      </top>
      <bottom/>
      <diagonal/>
    </border>
    <border>
      <left/>
      <right style="thick">
        <color theme="5" tint="0.39994506668294322"/>
      </right>
      <top style="thick">
        <color theme="5" tint="0.39994506668294322"/>
      </top>
      <bottom/>
      <diagonal/>
    </border>
    <border>
      <left style="thick">
        <color theme="5" tint="0.59996337778862885"/>
      </left>
      <right/>
      <top style="thick">
        <color theme="5" tint="0.59996337778862885"/>
      </top>
      <bottom/>
      <diagonal/>
    </border>
    <border>
      <left/>
      <right/>
      <top style="thick">
        <color theme="5" tint="0.59996337778862885"/>
      </top>
      <bottom/>
      <diagonal/>
    </border>
    <border>
      <left/>
      <right style="thick">
        <color theme="5" tint="0.59996337778862885"/>
      </right>
      <top style="thick">
        <color theme="5" tint="0.59996337778862885"/>
      </top>
      <bottom/>
      <diagonal/>
    </border>
    <border>
      <left/>
      <right style="thick">
        <color theme="5" tint="0.59996337778862885"/>
      </right>
      <top/>
      <bottom/>
      <diagonal/>
    </border>
    <border>
      <left style="thick">
        <color theme="5" tint="0.39994506668294322"/>
      </left>
      <right/>
      <top/>
      <bottom style="thick">
        <color theme="5" tint="0.59996337778862885"/>
      </bottom>
      <diagonal/>
    </border>
    <border>
      <left/>
      <right/>
      <top/>
      <bottom style="thick">
        <color theme="5" tint="0.59996337778862885"/>
      </bottom>
      <diagonal/>
    </border>
    <border>
      <left style="thick">
        <color theme="5" tint="0.59996337778862885"/>
      </left>
      <right/>
      <top style="thick">
        <color theme="5" tint="0.79998168889431442"/>
      </top>
      <bottom/>
      <diagonal/>
    </border>
    <border>
      <left/>
      <right/>
      <top style="thick">
        <color theme="5" tint="0.79998168889431442"/>
      </top>
      <bottom/>
      <diagonal/>
    </border>
    <border>
      <left style="thick">
        <color theme="4" tint="0.79995117038483843"/>
      </left>
      <right style="thick">
        <color theme="4" tint="0.79998168889431442"/>
      </right>
      <top style="thick">
        <color theme="4" tint="0.79995117038483843"/>
      </top>
      <bottom style="thick">
        <color theme="4" tint="0.79998168889431442"/>
      </bottom>
      <diagonal/>
    </border>
    <border>
      <left style="thick">
        <color theme="4" tint="0.79995117038483843"/>
      </left>
      <right style="thick">
        <color theme="4" tint="0.79998168889431442"/>
      </right>
      <top style="thick">
        <color theme="4" tint="0.79998168889431442"/>
      </top>
      <bottom style="thick">
        <color theme="4" tint="0.79998168889431442"/>
      </bottom>
      <diagonal/>
    </border>
    <border>
      <left style="thick">
        <color theme="4" tint="0.79995117038483843"/>
      </left>
      <right style="thick">
        <color theme="4" tint="0.79998168889431442"/>
      </right>
      <top style="thick">
        <color theme="4" tint="0.79998168889431442"/>
      </top>
      <bottom style="thick">
        <color theme="4" tint="0.79995117038483843"/>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style="thick">
        <color theme="0" tint="-4.9989318521683403E-2"/>
      </left>
      <right/>
      <top style="thick">
        <color theme="0" tint="-4.9989318521683403E-2"/>
      </top>
      <bottom style="thick">
        <color theme="0" tint="-4.9989318521683403E-2"/>
      </bottom>
      <diagonal/>
    </border>
    <border>
      <left/>
      <right/>
      <top style="thick">
        <color theme="0" tint="-4.9989318521683403E-2"/>
      </top>
      <bottom style="thick">
        <color theme="0" tint="-4.9989318521683403E-2"/>
      </bottom>
      <diagonal/>
    </border>
    <border>
      <left/>
      <right style="thick">
        <color theme="0" tint="-4.9989318521683403E-2"/>
      </right>
      <top style="thick">
        <color theme="0" tint="-4.9989318521683403E-2"/>
      </top>
      <bottom style="thick">
        <color theme="0" tint="-4.9989318521683403E-2"/>
      </bottom>
      <diagonal/>
    </border>
    <border>
      <left/>
      <right style="thick">
        <color theme="4" tint="0.59996337778862885"/>
      </right>
      <top/>
      <bottom style="thick">
        <color theme="4" tint="0.59996337778862885"/>
      </bottom>
      <diagonal/>
    </border>
    <border>
      <left style="thick">
        <color theme="4" tint="0.79995117038483843"/>
      </left>
      <right style="thick">
        <color theme="4" tint="0.79998168889431442"/>
      </right>
      <top/>
      <bottom style="thick">
        <color theme="4" tint="0.79998168889431442"/>
      </bottom>
      <diagonal/>
    </border>
    <border>
      <left/>
      <right style="thick">
        <color theme="5" tint="0.39994506668294322"/>
      </right>
      <top/>
      <bottom style="thick">
        <color theme="5" tint="0.59996337778862885"/>
      </bottom>
      <diagonal/>
    </border>
    <border>
      <left/>
      <right style="thick">
        <color theme="4" tint="0.79995117038483843"/>
      </right>
      <top style="thick">
        <color theme="4" tint="0.79995117038483843"/>
      </top>
      <bottom/>
      <diagonal/>
    </border>
    <border>
      <left style="thick">
        <color theme="4" tint="0.79998168889431442"/>
      </left>
      <right style="thick">
        <color theme="4" tint="0.79995117038483843"/>
      </right>
      <top/>
      <bottom style="thick">
        <color theme="4" tint="0.79998168889431442"/>
      </bottom>
      <diagonal/>
    </border>
    <border>
      <left style="thick">
        <color theme="4" tint="0.59996337778862885"/>
      </left>
      <right/>
      <top style="thick">
        <color theme="4" tint="0.59996337778862885"/>
      </top>
      <bottom style="thick">
        <color theme="4" tint="0.59996337778862885"/>
      </bottom>
      <diagonal/>
    </border>
    <border>
      <left/>
      <right/>
      <top style="thick">
        <color theme="4" tint="0.59996337778862885"/>
      </top>
      <bottom style="thick">
        <color theme="4" tint="0.59996337778862885"/>
      </bottom>
      <diagonal/>
    </border>
    <border>
      <left/>
      <right style="thick">
        <color theme="4" tint="0.59996337778862885"/>
      </right>
      <top style="thick">
        <color theme="4" tint="0.59996337778862885"/>
      </top>
      <bottom style="thick">
        <color theme="4" tint="0.59996337778862885"/>
      </bottom>
      <diagonal/>
    </border>
    <border>
      <left style="thick">
        <color theme="4" tint="0.59996337778862885"/>
      </left>
      <right/>
      <top/>
      <bottom style="thick">
        <color theme="4" tint="0.59996337778862885"/>
      </bottom>
      <diagonal/>
    </border>
    <border>
      <left style="thick">
        <color theme="9" tint="0.59996337778862885"/>
      </left>
      <right style="thick">
        <color theme="9" tint="0.59996337778862885"/>
      </right>
      <top style="thick">
        <color theme="9" tint="0.59996337778862885"/>
      </top>
      <bottom style="thick">
        <color theme="9" tint="0.59996337778862885"/>
      </bottom>
      <diagonal/>
    </border>
    <border>
      <left/>
      <right style="thick">
        <color theme="9" tint="0.79998168889431442"/>
      </right>
      <top/>
      <bottom style="thick">
        <color theme="9" tint="0.79998168889431442"/>
      </bottom>
      <diagonal/>
    </border>
    <border>
      <left style="thick">
        <color theme="9" tint="0.39994506668294322"/>
      </left>
      <right/>
      <top/>
      <bottom/>
      <diagonal/>
    </border>
    <border>
      <left/>
      <right style="thick">
        <color theme="9" tint="0.79998168889431442"/>
      </right>
      <top/>
      <bottom/>
      <diagonal/>
    </border>
    <border>
      <left style="thick">
        <color theme="9" tint="0.59996337778862885"/>
      </left>
      <right/>
      <top/>
      <bottom style="thick">
        <color theme="9" tint="0.59996337778862885"/>
      </bottom>
      <diagonal/>
    </border>
    <border>
      <left/>
      <right style="thick">
        <color theme="9" tint="0.59996337778862885"/>
      </right>
      <top/>
      <bottom style="thick">
        <color theme="9" tint="0.59996337778862885"/>
      </bottom>
      <diagonal/>
    </border>
    <border>
      <left/>
      <right style="thick">
        <color theme="4" tint="0.79995117038483843"/>
      </right>
      <top/>
      <bottom style="thick">
        <color theme="4" tint="0.79998168889431442"/>
      </bottom>
      <diagonal/>
    </border>
    <border>
      <left style="thick">
        <color theme="4" tint="0.39991454817346722"/>
      </left>
      <right/>
      <top/>
      <bottom style="thick">
        <color theme="4" tint="0.39988402966399123"/>
      </bottom>
      <diagonal/>
    </border>
    <border>
      <left/>
      <right/>
      <top/>
      <bottom style="thick">
        <color theme="4" tint="0.39988402966399123"/>
      </bottom>
      <diagonal/>
    </border>
    <border>
      <left/>
      <right style="thick">
        <color theme="4" tint="0.39991454817346722"/>
      </right>
      <top/>
      <bottom style="thick">
        <color theme="4" tint="0.39988402966399123"/>
      </bottom>
      <diagonal/>
    </border>
    <border>
      <left/>
      <right style="thick">
        <color theme="9" tint="0.39991454817346722"/>
      </right>
      <top style="thick">
        <color theme="9" tint="0.39994506668294322"/>
      </top>
      <bottom/>
      <diagonal/>
    </border>
    <border>
      <left/>
      <right style="thick">
        <color theme="9" tint="0.39991454817346722"/>
      </right>
      <top/>
      <bottom/>
      <diagonal/>
    </border>
    <border>
      <left/>
      <right style="thick">
        <color theme="5" tint="0.39991454817346722"/>
      </right>
      <top style="thick">
        <color theme="5" tint="0.39994506668294322"/>
      </top>
      <bottom/>
      <diagonal/>
    </border>
    <border>
      <left/>
      <right style="thick">
        <color theme="5" tint="0.39991454817346722"/>
      </right>
      <top/>
      <bottom style="thick">
        <color theme="5" tint="0.59996337778862885"/>
      </bottom>
      <diagonal/>
    </border>
    <border>
      <left style="thick">
        <color theme="4" tint="0.39991454817346722"/>
      </left>
      <right/>
      <top/>
      <bottom/>
      <diagonal/>
    </border>
    <border>
      <left/>
      <right style="thick">
        <color theme="4" tint="0.39991454817346722"/>
      </right>
      <top/>
      <bottom/>
      <diagonal/>
    </border>
    <border>
      <left style="thick">
        <color theme="4" tint="0.59996337778862885"/>
      </left>
      <right style="thick">
        <color theme="4" tint="0.59996337778862885"/>
      </right>
      <top/>
      <bottom style="thick">
        <color theme="4" tint="0.59996337778862885"/>
      </bottom>
      <diagonal/>
    </border>
    <border>
      <left style="thick">
        <color theme="4" tint="0.59996337778862885"/>
      </left>
      <right style="thick">
        <color theme="4" tint="0.59996337778862885"/>
      </right>
      <top/>
      <bottom/>
      <diagonal/>
    </border>
    <border>
      <left style="thick">
        <color theme="4" tint="0.79995117038483843"/>
      </left>
      <right style="thick">
        <color theme="4" tint="0.79995117038483843"/>
      </right>
      <top style="thick">
        <color theme="4" tint="0.79995117038483843"/>
      </top>
      <bottom style="thick">
        <color theme="4" tint="0.79995117038483843"/>
      </bottom>
      <diagonal/>
    </border>
    <border>
      <left/>
      <right style="thick">
        <color theme="4" tint="0.59996337778862885"/>
      </right>
      <top style="thick">
        <color theme="4" tint="0.79998168889431442"/>
      </top>
      <bottom style="thick">
        <color theme="4" tint="0.79995117038483843"/>
      </bottom>
      <diagonal/>
    </border>
    <border>
      <left/>
      <right style="thick">
        <color theme="4" tint="0.59996337778862885"/>
      </right>
      <top/>
      <bottom style="thick">
        <color theme="4" tint="0.79998168889431442"/>
      </bottom>
      <diagonal/>
    </border>
    <border>
      <left style="thick">
        <color theme="4" tint="0.59996337778862885"/>
      </left>
      <right style="thick">
        <color theme="4" tint="0.59996337778862885"/>
      </right>
      <top style="thick">
        <color theme="4" tint="0.59996337778862885"/>
      </top>
      <bottom/>
      <diagonal/>
    </border>
    <border>
      <left style="thick">
        <color theme="4" tint="0.59996337778862885"/>
      </left>
      <right style="thick">
        <color theme="4" tint="0.59996337778862885"/>
      </right>
      <top style="thick">
        <color theme="4" tint="0.79998168889431442"/>
      </top>
      <bottom style="thick">
        <color theme="4" tint="0.79995117038483843"/>
      </bottom>
      <diagonal/>
    </border>
    <border>
      <left/>
      <right/>
      <top/>
      <bottom style="thin">
        <color theme="4" tint="0.39997558519241921"/>
      </bottom>
      <diagonal/>
    </border>
    <border>
      <left style="thick">
        <color theme="5" tint="0.79998168889431442"/>
      </left>
      <right/>
      <top style="thick">
        <color theme="5" tint="0.79998168889431442"/>
      </top>
      <bottom style="thick">
        <color theme="5" tint="0.79998168889431442"/>
      </bottom>
      <diagonal/>
    </border>
    <border>
      <left/>
      <right/>
      <top style="thick">
        <color theme="5" tint="0.79998168889431442"/>
      </top>
      <bottom style="thick">
        <color theme="5" tint="0.79998168889431442"/>
      </bottom>
      <diagonal/>
    </border>
    <border>
      <left/>
      <right style="thick">
        <color theme="5" tint="0.79998168889431442"/>
      </right>
      <top style="thick">
        <color theme="5" tint="0.79998168889431442"/>
      </top>
      <bottom style="thick">
        <color theme="5" tint="0.79998168889431442"/>
      </bottom>
      <diagonal/>
    </border>
  </borders>
  <cellStyleXfs count="2">
    <xf numFmtId="0" fontId="0" fillId="0" borderId="0"/>
    <xf numFmtId="9" fontId="18" fillId="0" borderId="0" applyFont="0" applyFill="0" applyBorder="0" applyAlignment="0" applyProtection="0"/>
  </cellStyleXfs>
  <cellXfs count="258">
    <xf numFmtId="0" fontId="0" fillId="0" borderId="0" xfId="0"/>
    <xf numFmtId="0" fontId="1" fillId="0" borderId="0" xfId="0" applyFont="1"/>
    <xf numFmtId="0" fontId="1" fillId="0" borderId="0" xfId="0" applyFont="1" applyAlignment="1">
      <alignment horizontal="center"/>
    </xf>
    <xf numFmtId="0" fontId="4" fillId="0" borderId="0" xfId="0" applyFont="1"/>
    <xf numFmtId="0" fontId="1" fillId="0" borderId="0" xfId="0" applyFont="1" applyAlignment="1">
      <alignment horizontal="left" indent="1"/>
    </xf>
    <xf numFmtId="0" fontId="1" fillId="0" borderId="0" xfId="0" applyFont="1" applyAlignment="1">
      <alignment horizontal="left" wrapText="1" indent="1"/>
    </xf>
    <xf numFmtId="0" fontId="7" fillId="0" borderId="0" xfId="0" applyFont="1" applyAlignment="1">
      <alignment horizontal="left" indent="1"/>
    </xf>
    <xf numFmtId="0" fontId="1" fillId="0" borderId="0" xfId="0" applyFont="1" applyAlignment="1">
      <alignment horizontal="left" vertical="center" wrapText="1" indent="1"/>
    </xf>
    <xf numFmtId="0" fontId="1" fillId="0" borderId="0" xfId="0" applyFont="1" applyAlignment="1">
      <alignment horizontal="left" vertical="center" indent="1"/>
    </xf>
    <xf numFmtId="0" fontId="2" fillId="0" borderId="0" xfId="0" applyFont="1"/>
    <xf numFmtId="0" fontId="14" fillId="0" borderId="0" xfId="0" applyFont="1" applyAlignment="1">
      <alignment horizontal="left" indent="1"/>
    </xf>
    <xf numFmtId="0" fontId="15" fillId="0" borderId="4" xfId="0" applyFont="1" applyBorder="1" applyAlignment="1">
      <alignment horizontal="center" vertical="center" wrapText="1"/>
    </xf>
    <xf numFmtId="10" fontId="15" fillId="0" borderId="4" xfId="0" applyNumberFormat="1" applyFont="1" applyBorder="1" applyAlignment="1">
      <alignment horizontal="center" vertical="center"/>
    </xf>
    <xf numFmtId="0" fontId="15" fillId="0" borderId="5" xfId="0" applyFont="1" applyBorder="1" applyAlignment="1">
      <alignment horizontal="center" vertical="center" wrapText="1"/>
    </xf>
    <xf numFmtId="10" fontId="15" fillId="0" borderId="5" xfId="0" applyNumberFormat="1" applyFont="1" applyBorder="1" applyAlignment="1">
      <alignment horizontal="center" vertical="center"/>
    </xf>
    <xf numFmtId="0" fontId="13" fillId="5" borderId="10" xfId="0" applyFont="1" applyFill="1" applyBorder="1" applyAlignment="1">
      <alignment horizontal="center" vertical="center"/>
    </xf>
    <xf numFmtId="0" fontId="13" fillId="5" borderId="11" xfId="0" applyFont="1" applyFill="1" applyBorder="1" applyAlignment="1">
      <alignment horizontal="center" vertical="center"/>
    </xf>
    <xf numFmtId="0" fontId="15" fillId="0" borderId="12" xfId="0" applyFont="1" applyBorder="1" applyAlignment="1">
      <alignment horizontal="center" vertical="center" wrapText="1"/>
    </xf>
    <xf numFmtId="10" fontId="15" fillId="0" borderId="12" xfId="0" applyNumberFormat="1" applyFont="1" applyBorder="1" applyAlignment="1">
      <alignment horizontal="center" vertical="center"/>
    </xf>
    <xf numFmtId="0" fontId="15" fillId="0" borderId="5" xfId="0" applyFont="1" applyBorder="1" applyAlignment="1">
      <alignment horizontal="left" vertical="top" wrapText="1"/>
    </xf>
    <xf numFmtId="0" fontId="15" fillId="0" borderId="4" xfId="0" applyFont="1" applyBorder="1" applyAlignment="1">
      <alignment horizontal="left" vertical="top" wrapText="1"/>
    </xf>
    <xf numFmtId="0" fontId="15" fillId="0" borderId="12" xfId="0" applyFont="1" applyBorder="1" applyAlignment="1">
      <alignment horizontal="left" vertical="top" wrapText="1"/>
    </xf>
    <xf numFmtId="0" fontId="13" fillId="0" borderId="15" xfId="0" applyFont="1" applyBorder="1" applyAlignment="1">
      <alignment vertical="center" wrapText="1"/>
    </xf>
    <xf numFmtId="0" fontId="2" fillId="0" borderId="0" xfId="0" applyFont="1" applyAlignment="1">
      <alignment horizontal="left" indent="2"/>
    </xf>
    <xf numFmtId="0" fontId="2" fillId="0" borderId="0" xfId="0" applyFont="1" applyAlignment="1">
      <alignment horizontal="left" indent="1"/>
    </xf>
    <xf numFmtId="0" fontId="2" fillId="0" borderId="0" xfId="0" applyFont="1" applyAlignment="1">
      <alignment horizontal="left" wrapText="1" indent="1"/>
    </xf>
    <xf numFmtId="0" fontId="2" fillId="0" borderId="0" xfId="0" applyFont="1" applyAlignment="1">
      <alignment horizontal="center"/>
    </xf>
    <xf numFmtId="0" fontId="2" fillId="0" borderId="0" xfId="0" applyFont="1" applyAlignment="1">
      <alignment vertical="center" wrapText="1"/>
    </xf>
    <xf numFmtId="0" fontId="12" fillId="0" borderId="0" xfId="0" applyFont="1" applyAlignment="1">
      <alignment horizontal="center" vertical="center"/>
    </xf>
    <xf numFmtId="0" fontId="19" fillId="0" borderId="0" xfId="0" applyFont="1" applyAlignment="1">
      <alignment horizontal="left" indent="1"/>
    </xf>
    <xf numFmtId="0" fontId="11" fillId="5" borderId="1" xfId="0" applyFont="1" applyFill="1" applyBorder="1" applyAlignment="1">
      <alignment horizontal="left" indent="1"/>
    </xf>
    <xf numFmtId="0" fontId="6" fillId="5" borderId="1" xfId="0" applyFont="1" applyFill="1" applyBorder="1" applyAlignment="1">
      <alignment horizontal="left" indent="1"/>
    </xf>
    <xf numFmtId="0" fontId="6" fillId="5" borderId="1" xfId="0" applyFont="1" applyFill="1" applyBorder="1" applyAlignment="1">
      <alignment horizontal="left" wrapText="1" indent="1"/>
    </xf>
    <xf numFmtId="0" fontId="6" fillId="5" borderId="1" xfId="0" applyFont="1" applyFill="1" applyBorder="1" applyAlignment="1">
      <alignment horizontal="center"/>
    </xf>
    <xf numFmtId="0" fontId="14" fillId="0" borderId="0" xfId="0" applyFont="1"/>
    <xf numFmtId="0" fontId="21" fillId="5" borderId="30" xfId="0" applyFont="1" applyFill="1" applyBorder="1" applyAlignment="1">
      <alignment horizontal="left" indent="1"/>
    </xf>
    <xf numFmtId="0" fontId="21" fillId="5" borderId="30" xfId="0" applyFont="1" applyFill="1" applyBorder="1" applyAlignment="1">
      <alignment horizontal="left" wrapText="1" indent="1"/>
    </xf>
    <xf numFmtId="0" fontId="21" fillId="5" borderId="31" xfId="0" applyFont="1" applyFill="1" applyBorder="1" applyAlignment="1">
      <alignment horizontal="center"/>
    </xf>
    <xf numFmtId="0" fontId="14" fillId="0" borderId="0" xfId="0" applyFont="1" applyAlignment="1">
      <alignment horizontal="center" vertical="center"/>
    </xf>
    <xf numFmtId="0" fontId="2" fillId="0" borderId="0" xfId="0" applyFont="1" applyAlignment="1">
      <alignment vertical="center"/>
    </xf>
    <xf numFmtId="0" fontId="2" fillId="0" borderId="3" xfId="0" applyFont="1" applyBorder="1" applyAlignment="1">
      <alignment horizontal="center" vertical="center"/>
    </xf>
    <xf numFmtId="0" fontId="4" fillId="0" borderId="0" xfId="0" applyFont="1" applyAlignment="1">
      <alignment horizontal="left" indent="1"/>
    </xf>
    <xf numFmtId="0" fontId="22" fillId="0" borderId="0" xfId="0" applyFont="1" applyAlignment="1">
      <alignment horizontal="left" indent="1"/>
    </xf>
    <xf numFmtId="164" fontId="1" fillId="16" borderId="51" xfId="0" applyNumberFormat="1" applyFont="1" applyFill="1" applyBorder="1" applyAlignment="1">
      <alignment horizontal="center" vertical="center"/>
    </xf>
    <xf numFmtId="164" fontId="1" fillId="0" borderId="51" xfId="0" applyNumberFormat="1" applyFont="1" applyBorder="1" applyAlignment="1">
      <alignment horizontal="center" vertical="center"/>
    </xf>
    <xf numFmtId="0" fontId="1" fillId="16" borderId="51" xfId="0" applyFont="1" applyFill="1" applyBorder="1" applyAlignment="1">
      <alignment horizontal="center" vertical="center"/>
    </xf>
    <xf numFmtId="9" fontId="1" fillId="16" borderId="51" xfId="1" applyFont="1" applyFill="1" applyBorder="1" applyAlignment="1">
      <alignment horizontal="center" vertical="center"/>
    </xf>
    <xf numFmtId="0" fontId="1" fillId="0" borderId="51" xfId="0" applyFont="1" applyBorder="1" applyAlignment="1">
      <alignment horizontal="center" vertical="center"/>
    </xf>
    <xf numFmtId="9" fontId="1" fillId="0" borderId="51" xfId="1" applyFont="1" applyBorder="1" applyAlignment="1">
      <alignment horizontal="center" vertical="center"/>
    </xf>
    <xf numFmtId="0" fontId="24" fillId="16" borderId="51" xfId="0" applyFont="1" applyFill="1" applyBorder="1" applyAlignment="1">
      <alignment horizontal="center" vertical="center"/>
    </xf>
    <xf numFmtId="9" fontId="24" fillId="16" borderId="51" xfId="1" applyFont="1" applyFill="1" applyBorder="1" applyAlignment="1">
      <alignment horizontal="center" vertical="center"/>
    </xf>
    <xf numFmtId="0" fontId="24" fillId="0" borderId="51" xfId="0" applyFont="1" applyBorder="1" applyAlignment="1">
      <alignment horizontal="center" vertical="center"/>
    </xf>
    <xf numFmtId="9" fontId="24" fillId="0" borderId="51" xfId="1" applyFont="1" applyBorder="1" applyAlignment="1">
      <alignment horizontal="center" vertical="center"/>
    </xf>
    <xf numFmtId="9" fontId="1" fillId="16" borderId="51" xfId="0" applyNumberFormat="1" applyFont="1" applyFill="1" applyBorder="1" applyAlignment="1">
      <alignment horizontal="center" vertical="center"/>
    </xf>
    <xf numFmtId="9" fontId="1" fillId="0" borderId="51" xfId="0" applyNumberFormat="1" applyFont="1" applyBorder="1" applyAlignment="1">
      <alignment horizontal="center" vertical="center"/>
    </xf>
    <xf numFmtId="0" fontId="1" fillId="16" borderId="50" xfId="0" applyFont="1" applyFill="1" applyBorder="1" applyAlignment="1">
      <alignment horizontal="center" vertical="center"/>
    </xf>
    <xf numFmtId="0" fontId="1" fillId="0" borderId="50" xfId="0" applyFont="1" applyBorder="1" applyAlignment="1">
      <alignment horizontal="center" vertical="center"/>
    </xf>
    <xf numFmtId="0" fontId="23" fillId="0" borderId="0" xfId="0" applyFont="1" applyAlignment="1">
      <alignment horizontal="center" vertical="center"/>
    </xf>
    <xf numFmtId="0" fontId="1" fillId="0" borderId="0" xfId="0" applyFont="1" applyAlignment="1">
      <alignment horizontal="center" vertical="center"/>
    </xf>
    <xf numFmtId="0" fontId="2" fillId="0" borderId="26" xfId="0" applyFont="1" applyBorder="1" applyAlignment="1" applyProtection="1">
      <alignment horizontal="center" vertical="center" wrapText="1"/>
      <protection locked="0"/>
    </xf>
    <xf numFmtId="0" fontId="2" fillId="8" borderId="26" xfId="0" applyFont="1" applyFill="1" applyBorder="1" applyAlignment="1">
      <alignment horizontal="center" vertical="center"/>
    </xf>
    <xf numFmtId="0" fontId="1" fillId="0" borderId="0" xfId="0" applyFont="1" applyAlignment="1" applyProtection="1">
      <alignment horizontal="left" indent="1"/>
      <protection hidden="1"/>
    </xf>
    <xf numFmtId="0" fontId="19" fillId="0" borderId="0" xfId="0" applyFont="1" applyAlignment="1" applyProtection="1">
      <alignment horizontal="left" indent="1"/>
      <protection hidden="1"/>
    </xf>
    <xf numFmtId="0" fontId="4" fillId="0" borderId="0" xfId="0" applyFont="1" applyAlignment="1" applyProtection="1">
      <alignment horizontal="left" indent="1"/>
      <protection hidden="1"/>
    </xf>
    <xf numFmtId="0" fontId="22" fillId="0" borderId="0" xfId="0" applyFont="1" applyAlignment="1" applyProtection="1">
      <alignment horizontal="left" indent="1"/>
      <protection hidden="1"/>
    </xf>
    <xf numFmtId="0" fontId="23" fillId="0" borderId="0" xfId="0" applyFont="1" applyAlignment="1" applyProtection="1">
      <alignment horizontal="center"/>
      <protection hidden="1"/>
    </xf>
    <xf numFmtId="0" fontId="1" fillId="0" borderId="0" xfId="0" applyFont="1" applyAlignment="1" applyProtection="1">
      <alignment horizontal="center"/>
      <protection hidden="1"/>
    </xf>
    <xf numFmtId="9" fontId="1" fillId="0" borderId="0" xfId="1" applyFont="1" applyAlignment="1" applyProtection="1">
      <alignment horizontal="center"/>
      <protection hidden="1"/>
    </xf>
    <xf numFmtId="0" fontId="1" fillId="0" borderId="0" xfId="0" applyFont="1" applyAlignment="1" applyProtection="1">
      <alignment horizontal="left" wrapText="1" indent="1"/>
      <protection hidden="1"/>
    </xf>
    <xf numFmtId="0" fontId="11" fillId="5" borderId="29" xfId="0" applyFont="1" applyFill="1" applyBorder="1" applyAlignment="1">
      <alignment horizontal="left" indent="1"/>
    </xf>
    <xf numFmtId="0" fontId="2" fillId="4" borderId="47" xfId="0" applyFont="1" applyFill="1" applyBorder="1" applyAlignment="1">
      <alignment horizontal="left" indent="1"/>
    </xf>
    <xf numFmtId="0" fontId="2" fillId="4" borderId="48" xfId="0" applyFont="1" applyFill="1" applyBorder="1" applyAlignment="1">
      <alignment horizontal="left" indent="1"/>
    </xf>
    <xf numFmtId="0" fontId="2" fillId="4" borderId="49" xfId="0" applyFont="1" applyFill="1" applyBorder="1" applyAlignment="1">
      <alignment horizontal="left" indent="1"/>
    </xf>
    <xf numFmtId="0" fontId="5" fillId="3" borderId="27" xfId="0" applyFont="1" applyFill="1" applyBorder="1" applyAlignment="1">
      <alignment horizontal="left" vertical="center" indent="2"/>
    </xf>
    <xf numFmtId="0" fontId="5" fillId="3" borderId="0" xfId="0" applyFont="1" applyFill="1" applyAlignment="1">
      <alignment horizontal="left" vertical="center" indent="1"/>
    </xf>
    <xf numFmtId="0" fontId="5" fillId="3" borderId="0" xfId="0" applyFont="1" applyFill="1" applyAlignment="1">
      <alignment horizontal="left" vertical="center"/>
    </xf>
    <xf numFmtId="0" fontId="8" fillId="3" borderId="28" xfId="0" applyFont="1" applyFill="1" applyBorder="1" applyAlignment="1">
      <alignment horizontal="center" vertical="center"/>
    </xf>
    <xf numFmtId="0" fontId="2" fillId="8" borderId="26" xfId="0" applyFont="1" applyFill="1" applyBorder="1" applyAlignment="1">
      <alignment horizontal="left" vertical="center"/>
    </xf>
    <xf numFmtId="0" fontId="2" fillId="8" borderId="26" xfId="0" applyFont="1" applyFill="1" applyBorder="1" applyAlignment="1" applyProtection="1">
      <alignment horizontal="center" vertical="center"/>
      <protection locked="0"/>
    </xf>
    <xf numFmtId="0" fontId="5" fillId="8" borderId="26" xfId="0" applyFont="1" applyFill="1" applyBorder="1" applyAlignment="1">
      <alignment horizontal="left" indent="1"/>
    </xf>
    <xf numFmtId="0" fontId="2" fillId="8" borderId="26" xfId="0" applyFont="1" applyFill="1" applyBorder="1" applyAlignment="1">
      <alignment horizontal="left" indent="1"/>
    </xf>
    <xf numFmtId="0" fontId="2" fillId="8" borderId="26" xfId="0" applyFont="1" applyFill="1" applyBorder="1" applyAlignment="1">
      <alignment horizontal="left" wrapText="1" indent="1"/>
    </xf>
    <xf numFmtId="0" fontId="2" fillId="8" borderId="26" xfId="0" applyFont="1" applyFill="1" applyBorder="1" applyAlignment="1">
      <alignment horizontal="center"/>
    </xf>
    <xf numFmtId="0" fontId="17" fillId="8" borderId="26" xfId="0" applyFont="1" applyFill="1" applyBorder="1" applyAlignment="1">
      <alignment horizontal="center"/>
    </xf>
    <xf numFmtId="0" fontId="2" fillId="0" borderId="26" xfId="0" applyFont="1" applyBorder="1" applyAlignment="1">
      <alignment horizontal="center" wrapText="1"/>
    </xf>
    <xf numFmtId="0" fontId="17" fillId="8" borderId="26" xfId="0" applyFont="1" applyFill="1" applyBorder="1" applyAlignment="1">
      <alignment horizontal="center" wrapText="1"/>
    </xf>
    <xf numFmtId="0" fontId="16" fillId="8" borderId="26" xfId="0" applyFont="1" applyFill="1" applyBorder="1" applyAlignment="1">
      <alignment horizontal="left" indent="1"/>
    </xf>
    <xf numFmtId="0" fontId="5" fillId="0" borderId="26" xfId="0" applyFont="1" applyBorder="1" applyAlignment="1">
      <alignment horizontal="center" wrapText="1"/>
    </xf>
    <xf numFmtId="0" fontId="5" fillId="8" borderId="26" xfId="0" applyFont="1" applyFill="1" applyBorder="1" applyAlignment="1">
      <alignment horizontal="center" wrapText="1"/>
    </xf>
    <xf numFmtId="0" fontId="5" fillId="8" borderId="26" xfId="0" applyFont="1" applyFill="1" applyBorder="1" applyAlignment="1">
      <alignment horizontal="center"/>
    </xf>
    <xf numFmtId="9" fontId="5" fillId="8" borderId="26" xfId="1" applyFont="1" applyFill="1" applyBorder="1" applyAlignment="1" applyProtection="1">
      <alignment horizontal="center" wrapText="1"/>
    </xf>
    <xf numFmtId="0" fontId="5" fillId="8" borderId="26" xfId="0" applyFont="1" applyFill="1" applyBorder="1" applyAlignment="1">
      <alignment horizontal="left" wrapText="1" indent="1"/>
    </xf>
    <xf numFmtId="0" fontId="2" fillId="8" borderId="26" xfId="0" applyFont="1" applyFill="1" applyBorder="1"/>
    <xf numFmtId="0" fontId="2" fillId="10" borderId="41" xfId="0" applyFont="1" applyFill="1" applyBorder="1" applyAlignment="1">
      <alignment horizontal="center"/>
    </xf>
    <xf numFmtId="0" fontId="2" fillId="11" borderId="3" xfId="0" applyFont="1" applyFill="1" applyBorder="1" applyAlignment="1">
      <alignment horizontal="left"/>
    </xf>
    <xf numFmtId="0" fontId="2" fillId="11" borderId="3" xfId="0" applyFont="1" applyFill="1" applyBorder="1" applyAlignment="1">
      <alignment horizontal="left" vertical="center" wrapText="1"/>
    </xf>
    <xf numFmtId="0" fontId="2" fillId="11" borderId="3" xfId="0" applyFont="1" applyFill="1" applyBorder="1" applyAlignment="1">
      <alignment horizontal="left" vertical="center" wrapText="1" indent="1"/>
    </xf>
    <xf numFmtId="0" fontId="9" fillId="9" borderId="0" xfId="0" applyFont="1" applyFill="1" applyAlignment="1">
      <alignment horizontal="left" vertical="center" indent="1"/>
    </xf>
    <xf numFmtId="0" fontId="9" fillId="9" borderId="0" xfId="0" applyFont="1" applyFill="1" applyAlignment="1">
      <alignment horizontal="left" vertical="center"/>
    </xf>
    <xf numFmtId="0" fontId="2" fillId="10" borderId="42" xfId="0" applyFont="1" applyFill="1" applyBorder="1" applyAlignment="1">
      <alignment horizontal="center"/>
    </xf>
    <xf numFmtId="0" fontId="10" fillId="9" borderId="0" xfId="0" applyFont="1" applyFill="1" applyAlignment="1">
      <alignment horizontal="center" vertical="center"/>
    </xf>
    <xf numFmtId="14" fontId="2" fillId="0" borderId="26" xfId="0" applyNumberFormat="1" applyFont="1" applyBorder="1" applyAlignment="1" applyProtection="1">
      <alignment horizontal="center" vertical="center" wrapText="1"/>
      <protection locked="0"/>
    </xf>
    <xf numFmtId="0" fontId="5" fillId="0" borderId="0" xfId="0" applyFont="1" applyAlignment="1">
      <alignment horizontal="center" vertical="center"/>
    </xf>
    <xf numFmtId="0" fontId="26" fillId="2" borderId="57" xfId="0" applyFont="1" applyFill="1" applyBorder="1" applyAlignment="1">
      <alignment horizontal="center" vertical="center"/>
    </xf>
    <xf numFmtId="0" fontId="1" fillId="3" borderId="28" xfId="0" applyFont="1" applyFill="1" applyBorder="1" applyAlignment="1">
      <alignment horizontal="center"/>
    </xf>
    <xf numFmtId="0" fontId="1" fillId="6" borderId="34" xfId="0" applyFont="1" applyFill="1" applyBorder="1" applyAlignment="1">
      <alignment horizontal="center"/>
    </xf>
    <xf numFmtId="0" fontId="26" fillId="6" borderId="35" xfId="0" applyFont="1" applyFill="1" applyBorder="1" applyAlignment="1">
      <alignment horizontal="center"/>
    </xf>
    <xf numFmtId="0" fontId="28" fillId="7" borderId="22" xfId="0" applyFont="1" applyFill="1" applyBorder="1" applyAlignment="1">
      <alignment horizontal="center" vertical="center"/>
    </xf>
    <xf numFmtId="0" fontId="29" fillId="9" borderId="36" xfId="0" applyFont="1" applyFill="1" applyBorder="1" applyAlignment="1">
      <alignment vertical="center"/>
    </xf>
    <xf numFmtId="0" fontId="29" fillId="9" borderId="43" xfId="0" applyFont="1" applyFill="1" applyBorder="1" applyAlignment="1">
      <alignment vertical="center"/>
    </xf>
    <xf numFmtId="0" fontId="30" fillId="9" borderId="0" xfId="0" applyFont="1" applyFill="1" applyAlignment="1">
      <alignment horizontal="left" vertical="center" indent="1"/>
    </xf>
    <xf numFmtId="0" fontId="1" fillId="9" borderId="38" xfId="0" applyFont="1" applyFill="1" applyBorder="1" applyAlignment="1">
      <alignment horizontal="center"/>
    </xf>
    <xf numFmtId="0" fontId="26" fillId="9" borderId="59" xfId="0" applyFont="1" applyFill="1" applyBorder="1" applyAlignment="1">
      <alignment horizontal="center"/>
    </xf>
    <xf numFmtId="0" fontId="0" fillId="0" borderId="0" xfId="0" applyAlignment="1">
      <alignment horizontal="left"/>
    </xf>
    <xf numFmtId="0" fontId="31" fillId="5" borderId="0" xfId="0" applyFont="1" applyFill="1" applyAlignment="1">
      <alignment horizontal="left" indent="1"/>
    </xf>
    <xf numFmtId="0" fontId="0" fillId="0" borderId="0" xfId="0" applyAlignment="1">
      <alignment horizontal="left" vertical="top" indent="1"/>
    </xf>
    <xf numFmtId="14" fontId="1" fillId="0" borderId="0" xfId="0" applyNumberFormat="1" applyFont="1" applyAlignment="1">
      <alignment horizontal="center" vertical="center"/>
    </xf>
    <xf numFmtId="0" fontId="0" fillId="0" borderId="0" xfId="0" applyAlignment="1">
      <alignment horizontal="left" indent="1"/>
    </xf>
    <xf numFmtId="0" fontId="0" fillId="0" borderId="0" xfId="0" applyAlignment="1">
      <alignment horizontal="center" vertical="center"/>
    </xf>
    <xf numFmtId="0" fontId="2" fillId="0" borderId="60" xfId="0" applyFont="1" applyBorder="1" applyAlignment="1" applyProtection="1">
      <alignment horizontal="center" vertical="center"/>
      <protection locked="0"/>
    </xf>
    <xf numFmtId="0" fontId="2" fillId="4" borderId="58" xfId="0" applyFont="1" applyFill="1" applyBorder="1" applyAlignment="1">
      <alignment horizontal="left" indent="1"/>
    </xf>
    <xf numFmtId="0" fontId="2" fillId="0" borderId="61" xfId="0" applyFont="1" applyBorder="1" applyAlignment="1" applyProtection="1">
      <alignment horizontal="center" vertical="center"/>
      <protection locked="0"/>
    </xf>
    <xf numFmtId="0" fontId="2" fillId="3" borderId="64" xfId="0" applyFont="1" applyFill="1" applyBorder="1" applyAlignment="1">
      <alignment horizontal="center"/>
    </xf>
    <xf numFmtId="0" fontId="2" fillId="0" borderId="67" xfId="0" applyFont="1" applyBorder="1" applyAlignment="1" applyProtection="1">
      <alignment horizontal="center" vertical="center"/>
      <protection locked="0"/>
    </xf>
    <xf numFmtId="0" fontId="2" fillId="0" borderId="69" xfId="0" applyFont="1" applyBorder="1" applyAlignment="1" applyProtection="1">
      <alignment horizontal="center" vertical="center"/>
      <protection locked="0"/>
    </xf>
    <xf numFmtId="0" fontId="2" fillId="7" borderId="70" xfId="0" applyFont="1" applyFill="1" applyBorder="1" applyAlignment="1">
      <alignment vertical="center" wrapText="1"/>
    </xf>
    <xf numFmtId="0" fontId="2" fillId="7" borderId="20" xfId="0" applyFont="1" applyFill="1" applyBorder="1" applyAlignment="1">
      <alignment vertical="center" wrapText="1"/>
    </xf>
    <xf numFmtId="0" fontId="2" fillId="7" borderId="71" xfId="0" applyFont="1" applyFill="1" applyBorder="1" applyAlignment="1">
      <alignment vertical="center" wrapText="1"/>
    </xf>
    <xf numFmtId="0" fontId="12" fillId="7" borderId="66" xfId="0" applyFont="1" applyFill="1" applyBorder="1" applyAlignment="1">
      <alignment horizontal="center" vertical="center"/>
    </xf>
    <xf numFmtId="0" fontId="2" fillId="0" borderId="72" xfId="0" applyFont="1" applyBorder="1" applyAlignment="1" applyProtection="1">
      <alignment horizontal="center" vertical="center"/>
      <protection locked="0"/>
    </xf>
    <xf numFmtId="0" fontId="3" fillId="2" borderId="75" xfId="0" applyFont="1" applyFill="1" applyBorder="1" applyAlignment="1">
      <alignment horizontal="center"/>
    </xf>
    <xf numFmtId="0" fontId="2" fillId="6" borderId="76" xfId="0" applyFont="1" applyFill="1" applyBorder="1" applyAlignment="1">
      <alignment horizontal="center"/>
    </xf>
    <xf numFmtId="0" fontId="3" fillId="6" borderId="77" xfId="0" applyFont="1" applyFill="1" applyBorder="1" applyAlignment="1">
      <alignment horizontal="center"/>
    </xf>
    <xf numFmtId="0" fontId="5" fillId="0" borderId="0" xfId="0" applyFont="1" applyAlignment="1">
      <alignment horizontal="center" vertical="center" wrapText="1"/>
    </xf>
    <xf numFmtId="0" fontId="2" fillId="9" borderId="78" xfId="0" applyFont="1" applyFill="1" applyBorder="1" applyAlignment="1">
      <alignment horizontal="center"/>
    </xf>
    <xf numFmtId="0" fontId="3" fillId="9" borderId="79" xfId="0" applyFont="1" applyFill="1" applyBorder="1" applyAlignment="1">
      <alignment horizontal="center"/>
    </xf>
    <xf numFmtId="0" fontId="2" fillId="0" borderId="0" xfId="0" applyFont="1" applyAlignment="1">
      <alignment horizontal="center" vertical="center"/>
    </xf>
    <xf numFmtId="164" fontId="1" fillId="0" borderId="0" xfId="0" applyNumberFormat="1" applyFont="1" applyAlignment="1" applyProtection="1">
      <alignment horizontal="left" indent="1"/>
      <protection hidden="1"/>
    </xf>
    <xf numFmtId="0" fontId="23" fillId="0" borderId="0" xfId="0" applyFont="1" applyAlignment="1" applyProtection="1">
      <alignment horizontal="center" vertical="center"/>
      <protection hidden="1"/>
    </xf>
    <xf numFmtId="0" fontId="1" fillId="0" borderId="0" xfId="0" applyFont="1" applyAlignment="1" applyProtection="1">
      <alignment horizontal="center" vertical="center"/>
      <protection hidden="1"/>
    </xf>
    <xf numFmtId="0" fontId="19" fillId="0" borderId="0" xfId="0" applyFont="1" applyAlignment="1" applyProtection="1">
      <alignment horizontal="center" vertical="center"/>
      <protection hidden="1"/>
    </xf>
    <xf numFmtId="0" fontId="22" fillId="0" borderId="0" xfId="0" applyFont="1" applyAlignment="1" applyProtection="1">
      <alignment horizontal="center" vertical="center"/>
      <protection hidden="1"/>
    </xf>
    <xf numFmtId="0" fontId="2" fillId="8" borderId="26" xfId="0" applyFont="1" applyFill="1" applyBorder="1" applyAlignment="1">
      <alignment horizontal="left"/>
    </xf>
    <xf numFmtId="0" fontId="2" fillId="0" borderId="26" xfId="0" applyFont="1" applyBorder="1" applyAlignment="1">
      <alignment horizontal="center" vertical="center" wrapText="1"/>
    </xf>
    <xf numFmtId="9" fontId="2" fillId="0" borderId="26" xfId="1" applyFont="1" applyFill="1" applyBorder="1" applyAlignment="1" applyProtection="1">
      <alignment horizontal="center" vertical="center" wrapText="1"/>
    </xf>
    <xf numFmtId="0" fontId="2" fillId="0" borderId="26" xfId="0" applyFont="1" applyBorder="1" applyAlignment="1">
      <alignment horizontal="left" vertical="center" wrapText="1"/>
    </xf>
    <xf numFmtId="0" fontId="5" fillId="0" borderId="26" xfId="0" applyFont="1" applyBorder="1" applyAlignment="1">
      <alignment horizontal="center" vertical="center" wrapText="1"/>
    </xf>
    <xf numFmtId="0" fontId="5" fillId="0" borderId="26" xfId="0" applyFont="1" applyBorder="1" applyAlignment="1">
      <alignment horizontal="center" vertical="center"/>
    </xf>
    <xf numFmtId="9" fontId="5" fillId="0" borderId="26" xfId="1" applyFont="1" applyFill="1" applyBorder="1" applyAlignment="1" applyProtection="1">
      <alignment horizontal="center" vertical="center" wrapText="1"/>
    </xf>
    <xf numFmtId="0" fontId="5" fillId="0" borderId="26" xfId="0" applyFont="1" applyBorder="1" applyAlignment="1">
      <alignment horizontal="left" vertical="center" wrapText="1"/>
    </xf>
    <xf numFmtId="0" fontId="22" fillId="0" borderId="0" xfId="0" applyFont="1" applyProtection="1">
      <protection locked="0"/>
    </xf>
    <xf numFmtId="0" fontId="34" fillId="17" borderId="2" xfId="0" applyFont="1" applyFill="1" applyBorder="1" applyAlignment="1" applyProtection="1">
      <alignment horizontal="left" vertical="center" wrapText="1"/>
      <protection locked="0"/>
    </xf>
    <xf numFmtId="0" fontId="33" fillId="17" borderId="2" xfId="0" applyFont="1" applyFill="1" applyBorder="1" applyAlignment="1" applyProtection="1">
      <alignment horizontal="left" vertical="center" wrapText="1"/>
      <protection locked="0"/>
    </xf>
    <xf numFmtId="0" fontId="2" fillId="2" borderId="81" xfId="0" applyFont="1" applyFill="1" applyBorder="1" applyAlignment="1">
      <alignment horizontal="center"/>
    </xf>
    <xf numFmtId="0" fontId="2" fillId="17" borderId="0" xfId="0" applyFont="1" applyFill="1" applyAlignment="1" applyProtection="1">
      <alignment horizontal="center" vertical="center"/>
      <protection locked="0"/>
    </xf>
    <xf numFmtId="0" fontId="2" fillId="8" borderId="0" xfId="0" applyFont="1" applyFill="1" applyAlignment="1">
      <alignment horizontal="left" vertical="center"/>
    </xf>
    <xf numFmtId="0" fontId="2" fillId="8" borderId="0" xfId="0" applyFont="1" applyFill="1" applyAlignment="1" applyProtection="1">
      <alignment horizontal="center" vertical="center"/>
      <protection locked="0"/>
    </xf>
    <xf numFmtId="0" fontId="2" fillId="8" borderId="0" xfId="0" applyFont="1" applyFill="1" applyAlignment="1">
      <alignment horizontal="center" vertical="center"/>
    </xf>
    <xf numFmtId="0" fontId="2" fillId="20" borderId="0" xfId="0" applyFont="1" applyFill="1" applyAlignment="1">
      <alignment horizontal="center" vertical="center"/>
    </xf>
    <xf numFmtId="0" fontId="26" fillId="2" borderId="82" xfId="0" applyFont="1" applyFill="1" applyBorder="1" applyAlignment="1">
      <alignment horizontal="center" vertical="center"/>
    </xf>
    <xf numFmtId="0" fontId="1" fillId="3" borderId="83" xfId="0" applyFont="1" applyFill="1" applyBorder="1" applyAlignment="1">
      <alignment horizontal="center"/>
    </xf>
    <xf numFmtId="0" fontId="27" fillId="3" borderId="82" xfId="0" applyFont="1" applyFill="1" applyBorder="1" applyAlignment="1">
      <alignment horizontal="center" vertical="center"/>
    </xf>
    <xf numFmtId="0" fontId="27" fillId="3" borderId="57" xfId="0" applyFont="1" applyFill="1" applyBorder="1" applyAlignment="1">
      <alignment horizontal="center" vertical="center"/>
    </xf>
    <xf numFmtId="0" fontId="1" fillId="2" borderId="28" xfId="0" applyFont="1" applyFill="1" applyBorder="1" applyAlignment="1">
      <alignment horizontal="center" vertical="center"/>
    </xf>
    <xf numFmtId="0" fontId="33" fillId="17" borderId="84" xfId="0" applyFont="1" applyFill="1" applyBorder="1" applyAlignment="1" applyProtection="1">
      <alignment horizontal="left" vertical="center" wrapText="1"/>
      <protection locked="0"/>
    </xf>
    <xf numFmtId="0" fontId="33" fillId="17" borderId="85" xfId="0" applyFont="1" applyFill="1" applyBorder="1" applyAlignment="1" applyProtection="1">
      <alignment horizontal="left" vertical="center" wrapText="1"/>
      <protection locked="0"/>
    </xf>
    <xf numFmtId="0" fontId="33" fillId="17" borderId="86" xfId="0" applyFont="1" applyFill="1" applyBorder="1" applyAlignment="1">
      <alignment vertical="center" wrapText="1"/>
    </xf>
    <xf numFmtId="0" fontId="1" fillId="2" borderId="87" xfId="0" applyFont="1" applyFill="1" applyBorder="1" applyAlignment="1">
      <alignment horizontal="center" vertical="center"/>
    </xf>
    <xf numFmtId="0" fontId="32" fillId="17" borderId="88" xfId="0" applyFont="1" applyFill="1" applyBorder="1" applyAlignment="1" applyProtection="1">
      <alignment horizontal="left" vertical="center" wrapText="1"/>
      <protection locked="0"/>
    </xf>
    <xf numFmtId="0" fontId="1" fillId="14" borderId="0" xfId="0" applyFont="1" applyFill="1" applyAlignment="1" applyProtection="1">
      <alignment horizontal="center" vertical="center" wrapText="1"/>
      <protection hidden="1"/>
    </xf>
    <xf numFmtId="0" fontId="1" fillId="5" borderId="0" xfId="0" applyFont="1" applyFill="1" applyAlignment="1" applyProtection="1">
      <alignment horizontal="center" vertical="center" wrapText="1"/>
      <protection hidden="1"/>
    </xf>
    <xf numFmtId="0" fontId="1" fillId="12" borderId="0" xfId="0" applyFont="1" applyFill="1" applyAlignment="1" applyProtection="1">
      <alignment horizontal="center" vertical="center" wrapText="1"/>
      <protection hidden="1"/>
    </xf>
    <xf numFmtId="0" fontId="1" fillId="13" borderId="0" xfId="0" applyFont="1" applyFill="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4" fillId="0" borderId="0" xfId="0" applyFont="1" applyAlignment="1" applyProtection="1">
      <alignment horizontal="center" vertical="center"/>
      <protection hidden="1"/>
    </xf>
    <xf numFmtId="0" fontId="1" fillId="16" borderId="89" xfId="1" applyNumberFormat="1" applyFont="1" applyFill="1" applyBorder="1" applyAlignment="1">
      <alignment horizontal="center" vertical="center"/>
    </xf>
    <xf numFmtId="0" fontId="1" fillId="0" borderId="51" xfId="1" applyNumberFormat="1" applyFont="1" applyBorder="1" applyAlignment="1">
      <alignment horizontal="center" vertical="center"/>
    </xf>
    <xf numFmtId="0" fontId="1" fillId="16" borderId="51" xfId="1" applyNumberFormat="1" applyFont="1" applyFill="1" applyBorder="1" applyAlignment="1">
      <alignment horizontal="center" vertical="center"/>
    </xf>
    <xf numFmtId="0" fontId="24" fillId="16" borderId="51" xfId="1" applyNumberFormat="1" applyFont="1" applyFill="1" applyBorder="1" applyAlignment="1">
      <alignment horizontal="center" vertical="center"/>
    </xf>
    <xf numFmtId="0" fontId="24" fillId="0" borderId="51" xfId="1" applyNumberFormat="1" applyFont="1" applyBorder="1" applyAlignment="1">
      <alignment horizontal="center" vertical="center"/>
    </xf>
    <xf numFmtId="0" fontId="23" fillId="14" borderId="52" xfId="0" applyFont="1" applyFill="1" applyBorder="1" applyAlignment="1">
      <alignment horizontal="center" vertical="center" wrapText="1"/>
    </xf>
    <xf numFmtId="0" fontId="23" fillId="14" borderId="53" xfId="0" applyFont="1" applyFill="1" applyBorder="1" applyAlignment="1">
      <alignment horizontal="center" vertical="center" wrapText="1"/>
    </xf>
    <xf numFmtId="0" fontId="23" fillId="5" borderId="53" xfId="0" applyFont="1" applyFill="1" applyBorder="1" applyAlignment="1">
      <alignment horizontal="center" vertical="center" wrapText="1"/>
    </xf>
    <xf numFmtId="0" fontId="23" fillId="12" borderId="53" xfId="0" applyFont="1" applyFill="1" applyBorder="1" applyAlignment="1">
      <alignment horizontal="center" vertical="center" wrapText="1"/>
    </xf>
    <xf numFmtId="0" fontId="23" fillId="13" borderId="53" xfId="0" applyFont="1" applyFill="1" applyBorder="1" applyAlignment="1">
      <alignment horizontal="center" vertical="center" wrapText="1"/>
    </xf>
    <xf numFmtId="0" fontId="23" fillId="15" borderId="53" xfId="0" applyFont="1" applyFill="1" applyBorder="1" applyAlignment="1">
      <alignment horizontal="center" vertical="center" wrapText="1"/>
    </xf>
    <xf numFmtId="0" fontId="23" fillId="21" borderId="53" xfId="0" applyFont="1" applyFill="1" applyBorder="1" applyAlignment="1">
      <alignment horizontal="center" vertical="center" wrapText="1"/>
    </xf>
    <xf numFmtId="0" fontId="11" fillId="5" borderId="0" xfId="0" applyFont="1" applyFill="1" applyAlignment="1">
      <alignment horizontal="centerContinuous" vertical="center"/>
    </xf>
    <xf numFmtId="0" fontId="11" fillId="5" borderId="0" xfId="0" applyFont="1" applyFill="1" applyAlignment="1">
      <alignment horizontal="centerContinuous"/>
    </xf>
    <xf numFmtId="0" fontId="11" fillId="5" borderId="0" xfId="0" applyFont="1" applyFill="1" applyAlignment="1" applyProtection="1">
      <alignment horizontal="centerContinuous" vertical="center"/>
      <protection hidden="1"/>
    </xf>
    <xf numFmtId="0" fontId="11" fillId="5" borderId="0" xfId="0" applyFont="1" applyFill="1" applyAlignment="1" applyProtection="1">
      <alignment horizontal="centerContinuous"/>
      <protection hidden="1"/>
    </xf>
    <xf numFmtId="0" fontId="39" fillId="0" borderId="0" xfId="0" applyFont="1" applyAlignment="1">
      <alignment horizontal="left" vertical="center" wrapText="1" indent="1"/>
    </xf>
    <xf numFmtId="0" fontId="0" fillId="8" borderId="0" xfId="0" applyFill="1" applyAlignment="1">
      <alignment horizontal="left" vertical="top" wrapText="1"/>
    </xf>
    <xf numFmtId="0" fontId="15" fillId="4" borderId="16" xfId="0" applyFont="1" applyFill="1" applyBorder="1" applyAlignment="1">
      <alignment horizontal="left" vertical="center" wrapText="1" indent="1"/>
    </xf>
    <xf numFmtId="0" fontId="15" fillId="4" borderId="17" xfId="0" applyFont="1" applyFill="1" applyBorder="1" applyAlignment="1">
      <alignment horizontal="left" vertical="center" wrapText="1" indent="1"/>
    </xf>
    <xf numFmtId="0" fontId="13" fillId="5" borderId="13" xfId="0" applyFont="1" applyFill="1" applyBorder="1" applyAlignment="1">
      <alignment horizontal="center" vertical="center"/>
    </xf>
    <xf numFmtId="0" fontId="13" fillId="5" borderId="14" xfId="0" applyFont="1" applyFill="1" applyBorder="1" applyAlignment="1">
      <alignment horizontal="center" vertical="center"/>
    </xf>
    <xf numFmtId="0" fontId="15" fillId="4" borderId="18" xfId="0" applyFont="1" applyFill="1" applyBorder="1" applyAlignment="1">
      <alignment horizontal="left" vertical="center" wrapText="1" indent="1"/>
    </xf>
    <xf numFmtId="0" fontId="13" fillId="5" borderId="9" xfId="0" applyFont="1" applyFill="1" applyBorder="1" applyAlignment="1">
      <alignment horizontal="center" vertical="center"/>
    </xf>
    <xf numFmtId="0" fontId="13" fillId="5" borderId="10" xfId="0" applyFont="1" applyFill="1" applyBorder="1" applyAlignment="1">
      <alignment horizontal="center" vertical="center"/>
    </xf>
    <xf numFmtId="0" fontId="13" fillId="5" borderId="6" xfId="0" applyFont="1" applyFill="1" applyBorder="1" applyAlignment="1">
      <alignment horizontal="center" vertical="center"/>
    </xf>
    <xf numFmtId="0" fontId="13" fillId="5" borderId="7" xfId="0" applyFont="1" applyFill="1" applyBorder="1" applyAlignment="1">
      <alignment horizontal="center" vertical="center"/>
    </xf>
    <xf numFmtId="0" fontId="13" fillId="5" borderId="8" xfId="0" applyFont="1" applyFill="1" applyBorder="1" applyAlignment="1">
      <alignment horizontal="center" vertical="center"/>
    </xf>
    <xf numFmtId="0" fontId="1" fillId="18" borderId="40" xfId="0" applyFont="1" applyFill="1" applyBorder="1" applyAlignment="1">
      <alignment horizontal="center" vertical="center" wrapText="1"/>
    </xf>
    <xf numFmtId="0" fontId="1" fillId="18" borderId="0" xfId="0" applyFont="1" applyFill="1" applyAlignment="1">
      <alignment horizontal="center" vertical="center" wrapText="1"/>
    </xf>
    <xf numFmtId="0" fontId="2" fillId="4" borderId="0" xfId="0" applyFont="1" applyFill="1" applyAlignment="1">
      <alignment horizontal="left" vertical="center" wrapText="1"/>
    </xf>
    <xf numFmtId="0" fontId="22" fillId="0" borderId="0" xfId="0" applyFont="1" applyAlignment="1" applyProtection="1">
      <alignment horizontal="left" vertical="center"/>
      <protection locked="0"/>
    </xf>
    <xf numFmtId="0" fontId="2" fillId="0" borderId="54" xfId="0" applyFont="1" applyBorder="1" applyAlignment="1" applyProtection="1">
      <alignment horizontal="left" vertical="center" wrapText="1"/>
      <protection locked="0"/>
    </xf>
    <xf numFmtId="0" fontId="2" fillId="0" borderId="55" xfId="0" applyFont="1" applyBorder="1" applyAlignment="1" applyProtection="1">
      <alignment horizontal="left" vertical="center" wrapText="1"/>
      <protection locked="0"/>
    </xf>
    <xf numFmtId="0" fontId="2" fillId="0" borderId="56" xfId="0" applyFont="1" applyBorder="1" applyAlignment="1" applyProtection="1">
      <alignment horizontal="left" vertical="center" wrapText="1"/>
      <protection locked="0"/>
    </xf>
    <xf numFmtId="164" fontId="2" fillId="0" borderId="54" xfId="0" applyNumberFormat="1" applyFont="1" applyBorder="1" applyAlignment="1" applyProtection="1">
      <alignment horizontal="center" vertical="center" wrapText="1"/>
      <protection locked="0"/>
    </xf>
    <xf numFmtId="164" fontId="2" fillId="0" borderId="56" xfId="0" applyNumberFormat="1" applyFont="1" applyBorder="1" applyAlignment="1" applyProtection="1">
      <alignment horizontal="center" vertical="center" wrapText="1"/>
      <protection locked="0"/>
    </xf>
    <xf numFmtId="0" fontId="2" fillId="17" borderId="0" xfId="0" applyFont="1" applyFill="1" applyAlignment="1">
      <alignment horizontal="left" vertical="center" wrapText="1"/>
    </xf>
    <xf numFmtId="0" fontId="5" fillId="2" borderId="80" xfId="0" applyFont="1" applyFill="1" applyBorder="1" applyAlignment="1">
      <alignment horizontal="left" vertical="center" indent="1"/>
    </xf>
    <xf numFmtId="0" fontId="5" fillId="2" borderId="0" xfId="0" applyFont="1" applyFill="1" applyAlignment="1">
      <alignment horizontal="left" vertical="center" indent="1"/>
    </xf>
    <xf numFmtId="0" fontId="5" fillId="2" borderId="73" xfId="0" applyFont="1" applyFill="1" applyBorder="1" applyAlignment="1">
      <alignment horizontal="left" vertical="center" indent="1"/>
    </xf>
    <xf numFmtId="0" fontId="5" fillId="2" borderId="74" xfId="0" applyFont="1" applyFill="1" applyBorder="1" applyAlignment="1">
      <alignment horizontal="left" vertical="center" indent="1"/>
    </xf>
    <xf numFmtId="0" fontId="2" fillId="3" borderId="27" xfId="0" applyFont="1" applyFill="1" applyBorder="1" applyAlignment="1">
      <alignment horizontal="left" vertical="center" wrapText="1" indent="2"/>
    </xf>
    <xf numFmtId="0" fontId="2" fillId="3" borderId="0" xfId="0" applyFont="1" applyFill="1" applyAlignment="1">
      <alignment horizontal="left" vertical="center" wrapText="1" indent="2"/>
    </xf>
    <xf numFmtId="0" fontId="2" fillId="3" borderId="28" xfId="0" applyFont="1" applyFill="1" applyBorder="1" applyAlignment="1">
      <alignment horizontal="left" vertical="center" wrapText="1" indent="2"/>
    </xf>
    <xf numFmtId="0" fontId="2" fillId="3" borderId="65" xfId="0" applyFont="1" applyFill="1" applyBorder="1" applyAlignment="1">
      <alignment horizontal="left" vertical="center" wrapText="1" indent="2"/>
    </xf>
    <xf numFmtId="0" fontId="2" fillId="3" borderId="19" xfId="0" applyFont="1" applyFill="1" applyBorder="1" applyAlignment="1">
      <alignment horizontal="left" vertical="center" wrapText="1" indent="2"/>
    </xf>
    <xf numFmtId="0" fontId="2" fillId="3" borderId="57" xfId="0" applyFont="1" applyFill="1" applyBorder="1" applyAlignment="1">
      <alignment horizontal="left" vertical="center" wrapText="1" indent="2"/>
    </xf>
    <xf numFmtId="0" fontId="2" fillId="3" borderId="62" xfId="0" applyFont="1" applyFill="1" applyBorder="1" applyAlignment="1">
      <alignment horizontal="left" vertical="center" wrapText="1" indent="2"/>
    </xf>
    <xf numFmtId="0" fontId="2" fillId="3" borderId="63" xfId="0" applyFont="1" applyFill="1" applyBorder="1" applyAlignment="1">
      <alignment horizontal="left" vertical="center" wrapText="1" indent="2"/>
    </xf>
    <xf numFmtId="0" fontId="36" fillId="17" borderId="40" xfId="0" applyFont="1" applyFill="1" applyBorder="1" applyAlignment="1">
      <alignment horizontal="left" vertical="center" wrapText="1"/>
    </xf>
    <xf numFmtId="0" fontId="36" fillId="17" borderId="0" xfId="0" applyFont="1" applyFill="1" applyAlignment="1">
      <alignment horizontal="left" vertical="center" wrapText="1"/>
    </xf>
    <xf numFmtId="0" fontId="2" fillId="7" borderId="21" xfId="0" applyFont="1" applyFill="1" applyBorder="1" applyAlignment="1">
      <alignment horizontal="left" vertical="center" wrapText="1" indent="2"/>
    </xf>
    <xf numFmtId="0" fontId="2" fillId="7" borderId="0" xfId="0" applyFont="1" applyFill="1" applyAlignment="1">
      <alignment horizontal="left" vertical="center" wrapText="1" indent="2"/>
    </xf>
    <xf numFmtId="0" fontId="2" fillId="7" borderId="22" xfId="0" applyFont="1" applyFill="1" applyBorder="1" applyAlignment="1">
      <alignment horizontal="left" vertical="center" wrapText="1" indent="2"/>
    </xf>
    <xf numFmtId="0" fontId="5" fillId="9" borderId="36" xfId="0" applyFont="1" applyFill="1" applyBorder="1" applyAlignment="1">
      <alignment horizontal="left" vertical="center" indent="1"/>
    </xf>
    <xf numFmtId="0" fontId="5" fillId="9" borderId="37" xfId="0" applyFont="1" applyFill="1" applyBorder="1" applyAlignment="1">
      <alignment horizontal="left" vertical="center" indent="1"/>
    </xf>
    <xf numFmtId="0" fontId="5" fillId="9" borderId="43" xfId="0" applyFont="1" applyFill="1" applyBorder="1" applyAlignment="1">
      <alignment horizontal="left" vertical="center" indent="1"/>
    </xf>
    <xf numFmtId="0" fontId="5" fillId="9" borderId="44" xfId="0" applyFont="1" applyFill="1" applyBorder="1" applyAlignment="1">
      <alignment horizontal="left" vertical="center" indent="1"/>
    </xf>
    <xf numFmtId="0" fontId="2" fillId="10" borderId="39" xfId="0" applyFont="1" applyFill="1" applyBorder="1" applyAlignment="1">
      <alignment horizontal="left" vertical="center" wrapText="1" indent="2"/>
    </xf>
    <xf numFmtId="0" fontId="2" fillId="10" borderId="40" xfId="0" applyFont="1" applyFill="1" applyBorder="1" applyAlignment="1">
      <alignment horizontal="left" vertical="center" wrapText="1" indent="2"/>
    </xf>
    <xf numFmtId="0" fontId="5" fillId="6" borderId="32" xfId="0" applyFont="1" applyFill="1" applyBorder="1" applyAlignment="1">
      <alignment horizontal="left" vertical="center" indent="1"/>
    </xf>
    <xf numFmtId="0" fontId="5" fillId="6" borderId="33" xfId="0" applyFont="1" applyFill="1" applyBorder="1" applyAlignment="1">
      <alignment horizontal="left" vertical="center" indent="1"/>
    </xf>
    <xf numFmtId="0" fontId="5" fillId="6" borderId="68" xfId="0" applyFont="1" applyFill="1" applyBorder="1" applyAlignment="1">
      <alignment horizontal="left" vertical="center" indent="1"/>
    </xf>
    <xf numFmtId="0" fontId="5" fillId="6" borderId="0" xfId="0" applyFont="1" applyFill="1" applyAlignment="1">
      <alignment horizontal="left" vertical="center" indent="1"/>
    </xf>
    <xf numFmtId="0" fontId="15" fillId="7" borderId="23" xfId="0" applyFont="1" applyFill="1" applyBorder="1" applyAlignment="1">
      <alignment horizontal="left" vertical="center" wrapText="1" indent="2"/>
    </xf>
    <xf numFmtId="0" fontId="2" fillId="7" borderId="24" xfId="0" applyFont="1" applyFill="1" applyBorder="1" applyAlignment="1">
      <alignment horizontal="left" vertical="center" wrapText="1" indent="2"/>
    </xf>
    <xf numFmtId="0" fontId="2" fillId="7" borderId="25" xfId="0" applyFont="1" applyFill="1" applyBorder="1" applyAlignment="1">
      <alignment horizontal="left" vertical="center" wrapText="1" indent="2"/>
    </xf>
    <xf numFmtId="0" fontId="23" fillId="5" borderId="0" xfId="0" applyFont="1" applyFill="1" applyAlignment="1" applyProtection="1">
      <alignment horizontal="center"/>
      <protection hidden="1"/>
    </xf>
    <xf numFmtId="0" fontId="23" fillId="12" borderId="0" xfId="0" applyFont="1" applyFill="1" applyAlignment="1" applyProtection="1">
      <alignment horizontal="center"/>
      <protection hidden="1"/>
    </xf>
    <xf numFmtId="0" fontId="23" fillId="13" borderId="0" xfId="0" applyFont="1" applyFill="1" applyAlignment="1" applyProtection="1">
      <alignment horizontal="center"/>
      <protection hidden="1"/>
    </xf>
    <xf numFmtId="0" fontId="22" fillId="0" borderId="0" xfId="0" applyFont="1" applyAlignment="1" applyProtection="1">
      <alignment horizontal="left" vertical="center"/>
      <protection hidden="1"/>
    </xf>
    <xf numFmtId="0" fontId="23" fillId="14" borderId="0" xfId="0" applyFont="1" applyFill="1" applyAlignment="1">
      <alignment horizontal="center" vertical="center"/>
    </xf>
    <xf numFmtId="0" fontId="23" fillId="5" borderId="0" xfId="0" applyFont="1" applyFill="1" applyAlignment="1">
      <alignment horizontal="center" vertical="center"/>
    </xf>
    <xf numFmtId="0" fontId="23" fillId="12" borderId="0" xfId="0" applyFont="1" applyFill="1" applyAlignment="1">
      <alignment horizontal="center" vertical="center"/>
    </xf>
    <xf numFmtId="0" fontId="23" fillId="13" borderId="0" xfId="0" applyFont="1" applyFill="1" applyAlignment="1">
      <alignment horizontal="center" vertical="center"/>
    </xf>
    <xf numFmtId="0" fontId="5" fillId="20" borderId="0" xfId="0" applyFont="1" applyFill="1" applyAlignment="1">
      <alignment horizontal="left" vertical="center"/>
    </xf>
    <xf numFmtId="0" fontId="2" fillId="11" borderId="90" xfId="0" applyFont="1" applyFill="1" applyBorder="1" applyAlignment="1">
      <alignment horizontal="left" vertical="center" wrapText="1"/>
    </xf>
    <xf numFmtId="0" fontId="2" fillId="11" borderId="91" xfId="0" applyFont="1" applyFill="1" applyBorder="1" applyAlignment="1">
      <alignment horizontal="left" vertical="center" wrapText="1"/>
    </xf>
    <xf numFmtId="0" fontId="2" fillId="11" borderId="92" xfId="0" applyFont="1" applyFill="1" applyBorder="1" applyAlignment="1">
      <alignment horizontal="left" vertical="center" wrapText="1"/>
    </xf>
    <xf numFmtId="0" fontId="2" fillId="10" borderId="45" xfId="0" applyFont="1" applyFill="1" applyBorder="1" applyAlignment="1">
      <alignment horizontal="left" vertical="center" wrapText="1" indent="2"/>
    </xf>
    <xf numFmtId="0" fontId="2" fillId="10" borderId="46" xfId="0" applyFont="1" applyFill="1" applyBorder="1" applyAlignment="1">
      <alignment horizontal="left" vertical="center" wrapText="1" indent="2"/>
    </xf>
    <xf numFmtId="0" fontId="2" fillId="19" borderId="0" xfId="0" applyFont="1" applyFill="1" applyAlignment="1">
      <alignment horizontal="left" vertical="center" wrapText="1"/>
    </xf>
  </cellXfs>
  <cellStyles count="2">
    <cellStyle name="Normal" xfId="0" builtinId="0"/>
    <cellStyle name="Pourcentage" xfId="1" builtinId="5"/>
  </cellStyles>
  <dxfs count="29">
    <dxf>
      <font>
        <color theme="0"/>
      </font>
    </dxf>
    <dxf>
      <font>
        <color theme="0"/>
      </font>
    </dxf>
    <dxf>
      <font>
        <color theme="0"/>
      </font>
    </dxf>
    <dxf>
      <font>
        <color theme="0" tint="-0.499984740745262"/>
      </font>
    </dxf>
    <dxf>
      <font>
        <b val="0"/>
        <i val="0"/>
        <strike val="0"/>
        <condense val="0"/>
        <extend val="0"/>
        <outline val="0"/>
        <shadow val="0"/>
        <u val="none"/>
        <vertAlign val="baseline"/>
        <sz val="10"/>
        <color theme="1"/>
        <name val="Calibri"/>
        <family val="2"/>
        <scheme val="minor"/>
      </font>
      <numFmt numFmtId="0" formatCode="General"/>
      <alignment horizontal="center" vertical="center" textRotation="0" wrapText="0" indent="0" justifyLastLine="0" shrinkToFit="0" readingOrder="0"/>
      <protection locked="1" hidden="1"/>
    </dxf>
    <dxf>
      <font>
        <b val="0"/>
        <i val="0"/>
        <strike val="0"/>
        <condense val="0"/>
        <extend val="0"/>
        <outline val="0"/>
        <shadow val="0"/>
        <u val="none"/>
        <vertAlign val="baseline"/>
        <sz val="10"/>
        <color theme="1"/>
        <name val="Calibri"/>
        <family val="2"/>
        <scheme val="minor"/>
      </font>
      <numFmt numFmtId="0" formatCode="General"/>
      <alignment horizontal="center" vertical="center" textRotation="0" wrapText="0" indent="0" justifyLastLine="0" shrinkToFit="0" readingOrder="0"/>
      <protection locked="1" hidden="1"/>
    </dxf>
    <dxf>
      <font>
        <b val="0"/>
        <i val="0"/>
        <strike val="0"/>
        <condense val="0"/>
        <extend val="0"/>
        <outline val="0"/>
        <shadow val="0"/>
        <u val="none"/>
        <vertAlign val="baseline"/>
        <sz val="10"/>
        <color theme="1"/>
        <name val="Calibri"/>
        <family val="2"/>
        <scheme val="minor"/>
      </font>
      <numFmt numFmtId="0" formatCode="General"/>
      <alignment horizontal="center" vertical="center" textRotation="0" wrapText="0" indent="0" justifyLastLine="0" shrinkToFit="0" readingOrder="0"/>
      <protection locked="1" hidden="1"/>
    </dxf>
    <dxf>
      <font>
        <b val="0"/>
        <i val="0"/>
        <strike val="0"/>
        <condense val="0"/>
        <extend val="0"/>
        <outline val="0"/>
        <shadow val="0"/>
        <u val="none"/>
        <vertAlign val="baseline"/>
        <sz val="10"/>
        <color theme="1"/>
        <name val="Calibri"/>
        <family val="2"/>
        <scheme val="minor"/>
      </font>
      <numFmt numFmtId="0" formatCode="General"/>
      <alignment horizontal="center" vertical="bottom" textRotation="0" wrapText="0" indent="0" justifyLastLine="0" shrinkToFit="0" readingOrder="0"/>
      <protection locked="1" hidden="1"/>
    </dxf>
    <dxf>
      <font>
        <b val="0"/>
        <i val="0"/>
        <strike val="0"/>
        <condense val="0"/>
        <extend val="0"/>
        <outline val="0"/>
        <shadow val="0"/>
        <u val="none"/>
        <vertAlign val="baseline"/>
        <sz val="10"/>
        <color theme="1"/>
        <name val="Calibri"/>
        <family val="2"/>
        <scheme val="minor"/>
      </font>
      <numFmt numFmtId="13" formatCode="0%"/>
      <alignment horizontal="center" vertical="bottom" textRotation="0" wrapText="0" indent="0" justifyLastLine="0" shrinkToFit="0" readingOrder="0"/>
      <protection locked="1" hidden="1"/>
    </dxf>
    <dxf>
      <font>
        <b val="0"/>
        <i val="0"/>
        <strike val="0"/>
        <condense val="0"/>
        <extend val="0"/>
        <outline val="0"/>
        <shadow val="0"/>
        <u val="none"/>
        <vertAlign val="baseline"/>
        <sz val="10"/>
        <color theme="1"/>
        <name val="Calibri"/>
        <family val="2"/>
        <scheme val="minor"/>
      </font>
      <numFmt numFmtId="0" formatCode="General"/>
      <alignment horizontal="center" vertical="bottom" textRotation="0" wrapText="0" indent="0" justifyLastLine="0" shrinkToFit="0" readingOrder="0"/>
      <protection locked="1" hidden="1"/>
    </dxf>
    <dxf>
      <font>
        <b val="0"/>
        <i val="0"/>
        <strike val="0"/>
        <condense val="0"/>
        <extend val="0"/>
        <outline val="0"/>
        <shadow val="0"/>
        <u val="none"/>
        <vertAlign val="baseline"/>
        <sz val="10"/>
        <color theme="1"/>
        <name val="Calibri"/>
        <family val="2"/>
        <scheme val="minor"/>
      </font>
      <numFmt numFmtId="0" formatCode="General"/>
      <alignment horizontal="center" vertical="bottom" textRotation="0" wrapText="0" indent="0" justifyLastLine="0" shrinkToFit="0" readingOrder="0"/>
      <protection locked="1" hidden="1"/>
    </dxf>
    <dxf>
      <font>
        <b val="0"/>
        <i val="0"/>
        <strike val="0"/>
        <condense val="0"/>
        <extend val="0"/>
        <outline val="0"/>
        <shadow val="0"/>
        <u val="none"/>
        <vertAlign val="baseline"/>
        <sz val="10"/>
        <color theme="1"/>
        <name val="Calibri"/>
        <family val="2"/>
        <scheme val="minor"/>
      </font>
      <numFmt numFmtId="0" formatCode="General"/>
      <alignment horizontal="center" vertical="bottom" textRotation="0" wrapText="0" indent="0" justifyLastLine="0" shrinkToFit="0" readingOrder="0"/>
      <protection locked="1" hidden="1"/>
    </dxf>
    <dxf>
      <font>
        <b val="0"/>
        <i val="0"/>
        <strike val="0"/>
        <condense val="0"/>
        <extend val="0"/>
        <outline val="0"/>
        <shadow val="0"/>
        <u val="none"/>
        <vertAlign val="baseline"/>
        <sz val="10"/>
        <color theme="1"/>
        <name val="Calibri"/>
        <family val="2"/>
        <scheme val="minor"/>
      </font>
      <numFmt numFmtId="0" formatCode="General"/>
      <alignment horizontal="center" vertical="bottom" textRotation="0" wrapText="0" indent="0" justifyLastLine="0" shrinkToFit="0" readingOrder="0"/>
      <protection locked="1" hidden="1"/>
    </dxf>
    <dxf>
      <font>
        <b val="0"/>
        <i val="0"/>
        <strike val="0"/>
        <condense val="0"/>
        <extend val="0"/>
        <outline val="0"/>
        <shadow val="0"/>
        <u val="none"/>
        <vertAlign val="baseline"/>
        <sz val="10"/>
        <color theme="1"/>
        <name val="Calibri"/>
        <family val="2"/>
        <scheme val="minor"/>
      </font>
      <numFmt numFmtId="0" formatCode="General"/>
      <alignment horizontal="center" vertical="bottom" textRotation="0" wrapText="0" indent="0" justifyLastLine="0" shrinkToFit="0" readingOrder="0"/>
      <protection locked="1" hidden="1"/>
    </dxf>
    <dxf>
      <font>
        <b val="0"/>
        <i val="0"/>
        <strike val="0"/>
        <condense val="0"/>
        <extend val="0"/>
        <outline val="0"/>
        <shadow val="0"/>
        <u val="none"/>
        <vertAlign val="baseline"/>
        <sz val="10"/>
        <color theme="1"/>
        <name val="Calibri"/>
        <family val="2"/>
        <scheme val="minor"/>
      </font>
      <numFmt numFmtId="0" formatCode="General"/>
      <alignment horizontal="center" vertical="bottom" textRotation="0" wrapText="0" indent="0" justifyLastLine="0" shrinkToFit="0" readingOrder="0"/>
      <protection locked="1" hidden="1"/>
    </dxf>
    <dxf>
      <font>
        <b val="0"/>
        <i val="0"/>
        <strike val="0"/>
        <condense val="0"/>
        <extend val="0"/>
        <outline val="0"/>
        <shadow val="0"/>
        <u val="none"/>
        <vertAlign val="baseline"/>
        <sz val="10"/>
        <color theme="1"/>
        <name val="Calibri"/>
        <family val="2"/>
        <scheme val="minor"/>
      </font>
      <numFmt numFmtId="0" formatCode="General"/>
      <alignment horizontal="center" vertical="bottom" textRotation="0" wrapText="0" indent="0" justifyLastLine="0" shrinkToFit="0" readingOrder="0"/>
      <protection locked="1" hidden="1"/>
    </dxf>
    <dxf>
      <font>
        <b val="0"/>
        <i val="0"/>
        <strike val="0"/>
        <condense val="0"/>
        <extend val="0"/>
        <outline val="0"/>
        <shadow val="0"/>
        <u val="none"/>
        <vertAlign val="baseline"/>
        <sz val="10"/>
        <color theme="1"/>
        <name val="Calibri"/>
        <family val="2"/>
        <scheme val="minor"/>
      </font>
      <numFmt numFmtId="164" formatCode="#,##0.00\ &quot;€&quot;"/>
      <alignment horizontal="left" vertical="bottom" textRotation="0" wrapText="0" indent="1" justifyLastLine="0" shrinkToFit="0" readingOrder="0"/>
      <protection locked="1" hidden="1"/>
    </dxf>
    <dxf>
      <font>
        <b val="0"/>
        <i val="0"/>
        <strike val="0"/>
        <condense val="0"/>
        <extend val="0"/>
        <outline val="0"/>
        <shadow val="0"/>
        <u val="none"/>
        <vertAlign val="baseline"/>
        <sz val="10"/>
        <color theme="1"/>
        <name val="Calibri"/>
        <family val="2"/>
        <scheme val="minor"/>
      </font>
      <numFmt numFmtId="164" formatCode="#,##0.00\ &quot;€&quot;"/>
      <alignment horizontal="left" vertical="bottom" textRotation="0" wrapText="0" indent="1" justifyLastLine="0" shrinkToFit="0" readingOrder="0"/>
      <protection locked="1" hidden="1"/>
    </dxf>
    <dxf>
      <font>
        <b val="0"/>
        <i val="0"/>
        <strike val="0"/>
        <condense val="0"/>
        <extend val="0"/>
        <outline val="0"/>
        <shadow val="0"/>
        <u val="none"/>
        <vertAlign val="baseline"/>
        <sz val="10"/>
        <color theme="1"/>
        <name val="Calibri"/>
        <family val="2"/>
        <scheme val="minor"/>
      </font>
      <numFmt numFmtId="0" formatCode="General"/>
      <alignment horizontal="left" vertical="bottom" textRotation="0" wrapText="0" indent="1" justifyLastLine="0" shrinkToFit="0" readingOrder="0"/>
      <protection locked="1" hidden="1"/>
    </dxf>
    <dxf>
      <font>
        <b val="0"/>
        <i val="0"/>
        <strike val="0"/>
        <condense val="0"/>
        <extend val="0"/>
        <outline val="0"/>
        <shadow val="0"/>
        <u val="none"/>
        <vertAlign val="baseline"/>
        <sz val="10"/>
        <color theme="1"/>
        <name val="Calibri"/>
        <family val="2"/>
        <scheme val="minor"/>
      </font>
      <numFmt numFmtId="0" formatCode="General"/>
      <alignment horizontal="left" vertical="bottom" textRotation="0" wrapText="0" indent="1" justifyLastLine="0" shrinkToFit="0" readingOrder="0"/>
      <protection locked="1" hidden="1"/>
    </dxf>
    <dxf>
      <font>
        <b val="0"/>
        <i val="0"/>
        <strike val="0"/>
        <condense val="0"/>
        <extend val="0"/>
        <outline val="0"/>
        <shadow val="0"/>
        <u val="none"/>
        <vertAlign val="baseline"/>
        <sz val="10"/>
        <color theme="1"/>
        <name val="Calibri"/>
        <family val="2"/>
        <scheme val="minor"/>
      </font>
      <alignment horizontal="left" vertical="bottom" textRotation="0" wrapText="0" indent="1" justifyLastLine="0" shrinkToFit="0" readingOrder="0"/>
      <protection locked="1" hidden="1"/>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theme="1"/>
        <name val="Calibri"/>
        <family val="2"/>
        <scheme val="minor"/>
      </font>
      <alignment horizontal="left" vertical="center" textRotation="0" wrapText="1" indent="1" justifyLastLine="0" shrinkToFit="0" readingOrder="0"/>
    </dxf>
    <dxf>
      <font>
        <b val="0"/>
        <i val="0"/>
        <strike val="0"/>
        <condense val="0"/>
        <extend val="0"/>
        <outline val="0"/>
        <shadow val="0"/>
        <u val="none"/>
        <vertAlign val="baseline"/>
        <sz val="10"/>
        <color theme="1"/>
        <name val="Calibri"/>
        <family val="2"/>
        <scheme val="minor"/>
      </font>
      <numFmt numFmtId="19" formatCode="dd/mm/yyyy"/>
      <alignment horizontal="center" vertical="center" textRotation="0" wrapText="0" indent="0" justifyLastLine="0" shrinkToFit="0" readingOrder="0"/>
    </dxf>
    <dxf>
      <border outline="0">
        <top style="thin">
          <color auto="1"/>
        </top>
      </border>
    </dxf>
    <dxf>
      <border outline="0">
        <left style="thin">
          <color auto="1"/>
        </left>
        <right style="thin">
          <color auto="1"/>
        </right>
        <top style="thin">
          <color auto="1"/>
        </top>
        <bottom style="thin">
          <color auto="1"/>
        </bottom>
      </border>
    </dxf>
    <dxf>
      <alignment horizontal="left" vertical="center" textRotation="0" indent="1" justifyLastLine="0" shrinkToFit="0" readingOrder="0"/>
    </dxf>
    <dxf>
      <border outline="0">
        <bottom style="thin">
          <color auto="1"/>
        </bottom>
      </border>
    </dxf>
    <dxf>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activeX1.xml><?xml version="1.0" encoding="utf-8"?>
<ax:ocx xmlns:ax="http://schemas.microsoft.com/office/2006/activeX" xmlns:r="http://schemas.openxmlformats.org/officeDocument/2006/relationships" ax:classid="{D7053240-CE69-11CD-A777-00DD01143C57}" r:id="rId1"/>
</file>

<file path=xl/activeX/activeX2.xml><?xml version="1.0" encoding="utf-8"?>
<ax:ocx xmlns:ax="http://schemas.microsoft.com/office/2006/activeX" xmlns:r="http://schemas.openxmlformats.org/officeDocument/2006/relationships" ax:classid="{D7053240-CE69-11CD-A777-00DD01143C57}" r:id="rId1"/>
</file>

<file path=xl/activeX/activeX3.xml><?xml version="1.0" encoding="utf-8"?>
<ax:ocx xmlns:ax="http://schemas.microsoft.com/office/2006/activeX" xmlns:r="http://schemas.openxmlformats.org/officeDocument/2006/relationships" ax:classid="{D7053240-CE69-11CD-A777-00DD01143C57}" r:id="rId1"/>
</file>

<file path=xl/activeX/activeX4.xml><?xml version="1.0" encoding="utf-8"?>
<ax:ocx xmlns:ax="http://schemas.microsoft.com/office/2006/activeX" xmlns:r="http://schemas.openxmlformats.org/officeDocument/2006/relationships" ax:classid="{D7053240-CE69-11CD-A777-00DD01143C57}" r:id="rI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jpeg"/><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7.emf"/><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1259417</xdr:colOff>
      <xdr:row>2</xdr:row>
      <xdr:rowOff>23284</xdr:rowOff>
    </xdr:to>
    <xdr:pic>
      <xdr:nvPicPr>
        <xdr:cNvPr id="2" name="Imag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158750"/>
          <a:ext cx="1259417" cy="10287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xdr:row>
      <xdr:rowOff>0</xdr:rowOff>
    </xdr:from>
    <xdr:to>
      <xdr:col>2</xdr:col>
      <xdr:colOff>2658313</xdr:colOff>
      <xdr:row>1</xdr:row>
      <xdr:rowOff>971550</xdr:rowOff>
    </xdr:to>
    <xdr:pic>
      <xdr:nvPicPr>
        <xdr:cNvPr id="4" name="Image 3">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67417" y="158750"/>
          <a:ext cx="2658313" cy="971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0</xdr:colOff>
          <xdr:row>1</xdr:row>
          <xdr:rowOff>0</xdr:rowOff>
        </xdr:from>
        <xdr:to>
          <xdr:col>11</xdr:col>
          <xdr:colOff>1276350</xdr:colOff>
          <xdr:row>1</xdr:row>
          <xdr:rowOff>381000</xdr:rowOff>
        </xdr:to>
        <xdr:sp macro="" textlink="">
          <xdr:nvSpPr>
            <xdr:cNvPr id="13313" name="Générer" hidden="1">
              <a:extLst>
                <a:ext uri="{63B3BB69-23CF-44E3-9099-C40C66FF867C}">
                  <a14:compatExt spid="_x0000_s13313"/>
                </a:ext>
                <a:ext uri="{FF2B5EF4-FFF2-40B4-BE49-F238E27FC236}">
                  <a16:creationId xmlns:a16="http://schemas.microsoft.com/office/drawing/2014/main" id="{00000000-0008-0000-0200-00000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xdr:row>
          <xdr:rowOff>628650</xdr:rowOff>
        </xdr:from>
        <xdr:to>
          <xdr:col>11</xdr:col>
          <xdr:colOff>2362200</xdr:colOff>
          <xdr:row>3</xdr:row>
          <xdr:rowOff>95250</xdr:rowOff>
        </xdr:to>
        <xdr:sp macro="" textlink="">
          <xdr:nvSpPr>
            <xdr:cNvPr id="13314" name="CommandButton1" hidden="1">
              <a:extLst>
                <a:ext uri="{63B3BB69-23CF-44E3-9099-C40C66FF867C}">
                  <a14:compatExt spid="_x0000_s13314"/>
                </a:ext>
                <a:ext uri="{FF2B5EF4-FFF2-40B4-BE49-F238E27FC236}">
                  <a16:creationId xmlns:a16="http://schemas.microsoft.com/office/drawing/2014/main" id="{00000000-0008-0000-0200-00000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twoCellAnchor editAs="oneCell">
    <xdr:from>
      <xdr:col>1</xdr:col>
      <xdr:colOff>190500</xdr:colOff>
      <xdr:row>1</xdr:row>
      <xdr:rowOff>57149</xdr:rowOff>
    </xdr:from>
    <xdr:to>
      <xdr:col>1</xdr:col>
      <xdr:colOff>1219201</xdr:colOff>
      <xdr:row>2</xdr:row>
      <xdr:rowOff>114300</xdr:rowOff>
    </xdr:to>
    <xdr:pic>
      <xdr:nvPicPr>
        <xdr:cNvPr id="2" name="Image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257174"/>
          <a:ext cx="1028701" cy="10668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1333500</xdr:colOff>
      <xdr:row>1</xdr:row>
      <xdr:rowOff>38101</xdr:rowOff>
    </xdr:from>
    <xdr:to>
      <xdr:col>4</xdr:col>
      <xdr:colOff>558579</xdr:colOff>
      <xdr:row>2</xdr:row>
      <xdr:rowOff>1</xdr:rowOff>
    </xdr:to>
    <xdr:pic>
      <xdr:nvPicPr>
        <xdr:cNvPr id="3" name="Image 2">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14500" y="238126"/>
          <a:ext cx="2658313" cy="971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571500</xdr:colOff>
      <xdr:row>2</xdr:row>
      <xdr:rowOff>23284</xdr:rowOff>
    </xdr:to>
    <xdr:pic>
      <xdr:nvPicPr>
        <xdr:cNvPr id="3" name="Image 2">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167" y="158750"/>
          <a:ext cx="1661583" cy="10287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xdr:row>
      <xdr:rowOff>0</xdr:rowOff>
    </xdr:from>
    <xdr:to>
      <xdr:col>5</xdr:col>
      <xdr:colOff>478146</xdr:colOff>
      <xdr:row>1</xdr:row>
      <xdr:rowOff>971550</xdr:rowOff>
    </xdr:to>
    <xdr:pic>
      <xdr:nvPicPr>
        <xdr:cNvPr id="4" name="Image 3">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328333" y="158750"/>
          <a:ext cx="2658313" cy="971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0</xdr:colOff>
          <xdr:row>1</xdr:row>
          <xdr:rowOff>0</xdr:rowOff>
        </xdr:from>
        <xdr:to>
          <xdr:col>10</xdr:col>
          <xdr:colOff>1000125</xdr:colOff>
          <xdr:row>1</xdr:row>
          <xdr:rowOff>381000</xdr:rowOff>
        </xdr:to>
        <xdr:sp macro="" textlink="">
          <xdr:nvSpPr>
            <xdr:cNvPr id="2049" name="Générer" hidden="1">
              <a:extLst>
                <a:ext uri="{63B3BB69-23CF-44E3-9099-C40C66FF867C}">
                  <a14:compatExt spid="_x0000_s2049"/>
                </a:ext>
                <a:ext uri="{FF2B5EF4-FFF2-40B4-BE49-F238E27FC236}">
                  <a16:creationId xmlns:a16="http://schemas.microsoft.com/office/drawing/2014/main" id="{00000000-0008-0000-05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xdr:row>
          <xdr:rowOff>628650</xdr:rowOff>
        </xdr:from>
        <xdr:to>
          <xdr:col>11</xdr:col>
          <xdr:colOff>714375</xdr:colOff>
          <xdr:row>3</xdr:row>
          <xdr:rowOff>95250</xdr:rowOff>
        </xdr:to>
        <xdr:sp macro="" textlink="">
          <xdr:nvSpPr>
            <xdr:cNvPr id="2050" name="CommandButton1" hidden="1">
              <a:extLst>
                <a:ext uri="{63B3BB69-23CF-44E3-9099-C40C66FF867C}">
                  <a14:compatExt spid="_x0000_s2050"/>
                </a:ext>
                <a:ext uri="{FF2B5EF4-FFF2-40B4-BE49-F238E27FC236}">
                  <a16:creationId xmlns:a16="http://schemas.microsoft.com/office/drawing/2014/main" id="{00000000-0008-0000-05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twoCellAnchor editAs="oneCell">
    <xdr:from>
      <xdr:col>5</xdr:col>
      <xdr:colOff>1066800</xdr:colOff>
      <xdr:row>1</xdr:row>
      <xdr:rowOff>57151</xdr:rowOff>
    </xdr:from>
    <xdr:to>
      <xdr:col>8</xdr:col>
      <xdr:colOff>410413</xdr:colOff>
      <xdr:row>2</xdr:row>
      <xdr:rowOff>19051</xdr:rowOff>
    </xdr:to>
    <xdr:pic>
      <xdr:nvPicPr>
        <xdr:cNvPr id="4" name="Image 3">
          <a:extLst>
            <a:ext uri="{FF2B5EF4-FFF2-40B4-BE49-F238E27FC236}">
              <a16:creationId xmlns:a16="http://schemas.microsoft.com/office/drawing/2014/main" id="{00000000-0008-0000-0500-000004000000}"/>
            </a:ext>
            <a:ext uri="{147F2762-F138-4A5C-976F-8EAC2B608ADB}">
              <a16:predDERef xmlns:a16="http://schemas.microsoft.com/office/drawing/2014/main" pred="{00000000-0008-0000-0500-000002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9850" y="257176"/>
          <a:ext cx="2658313" cy="971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438150</xdr:colOff>
      <xdr:row>1</xdr:row>
      <xdr:rowOff>190500</xdr:rowOff>
    </xdr:from>
    <xdr:to>
      <xdr:col>6</xdr:col>
      <xdr:colOff>16510</xdr:colOff>
      <xdr:row>1</xdr:row>
      <xdr:rowOff>816610</xdr:rowOff>
    </xdr:to>
    <xdr:pic>
      <xdr:nvPicPr>
        <xdr:cNvPr id="2" name="Image 1" descr="Une image contenant texte, Police, Bleu électrique, symbole&#10;&#10;Description générée automatiquement">
          <a:extLst>
            <a:ext uri="{FF2B5EF4-FFF2-40B4-BE49-F238E27FC236}">
              <a16:creationId xmlns:a16="http://schemas.microsoft.com/office/drawing/2014/main" id="{00000000-0008-0000-0500-000002000000}"/>
            </a:ext>
            <a:ext uri="{147F2762-F138-4A5C-976F-8EAC2B608ADB}">
              <a16:predDERef xmlns:a16="http://schemas.microsoft.com/office/drawing/2014/main" pred="{00000000-0008-0000-05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81400" y="390525"/>
          <a:ext cx="2893060" cy="62611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361950</xdr:colOff>
          <xdr:row>66</xdr:row>
          <xdr:rowOff>66675</xdr:rowOff>
        </xdr:from>
        <xdr:to>
          <xdr:col>2</xdr:col>
          <xdr:colOff>1181100</xdr:colOff>
          <xdr:row>68</xdr:row>
          <xdr:rowOff>171450</xdr:rowOff>
        </xdr:to>
        <xdr:sp macro="" textlink="">
          <xdr:nvSpPr>
            <xdr:cNvPr id="2053" name="Object 5" hidden="1">
              <a:extLst>
                <a:ext uri="{63B3BB69-23CF-44E3-9099-C40C66FF867C}">
                  <a14:compatExt spid="_x0000_s2053"/>
                </a:ext>
                <a:ext uri="{FF2B5EF4-FFF2-40B4-BE49-F238E27FC236}">
                  <a16:creationId xmlns:a16="http://schemas.microsoft.com/office/drawing/2014/main" id="{00000000-0008-0000-0500-000005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xdr:col>
      <xdr:colOff>581025</xdr:colOff>
      <xdr:row>0</xdr:row>
      <xdr:rowOff>123825</xdr:rowOff>
    </xdr:from>
    <xdr:to>
      <xdr:col>2</xdr:col>
      <xdr:colOff>1314450</xdr:colOff>
      <xdr:row>2</xdr:row>
      <xdr:rowOff>76200</xdr:rowOff>
    </xdr:to>
    <xdr:pic>
      <xdr:nvPicPr>
        <xdr:cNvPr id="3" name="Image 2">
          <a:extLst>
            <a:ext uri="{FF2B5EF4-FFF2-40B4-BE49-F238E27FC236}">
              <a16:creationId xmlns:a16="http://schemas.microsoft.com/office/drawing/2014/main" id="{00000000-0008-0000-0500-000003000000}"/>
            </a:ext>
            <a:ext uri="{147F2762-F138-4A5C-976F-8EAC2B608ADB}">
              <a16:predDERef xmlns:a16="http://schemas.microsoft.com/office/drawing/2014/main" pred="{00000000-0008-0000-0500-000005080000}"/>
            </a:ext>
          </a:extLst>
        </xdr:cNvPr>
        <xdr:cNvPicPr>
          <a:picLocks noChangeAspect="1"/>
        </xdr:cNvPicPr>
      </xdr:nvPicPr>
      <xdr:blipFill>
        <a:blip xmlns:r="http://schemas.openxmlformats.org/officeDocument/2006/relationships" r:embed="rId3"/>
        <a:stretch>
          <a:fillRect/>
        </a:stretch>
      </xdr:blipFill>
      <xdr:spPr>
        <a:xfrm>
          <a:off x="962025" y="123825"/>
          <a:ext cx="2114550" cy="116205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0C7D0E2-89A4-48DD-9507-543CAFB2D329}" name="Tableau1" displayName="Tableau1" ref="B4:C8" totalsRowShown="0" headerRowDxfId="28" dataDxfId="26" headerRowBorderDxfId="27" tableBorderDxfId="25" totalsRowBorderDxfId="24">
  <autoFilter ref="B4:C8" xr:uid="{C8AA8FD3-7546-49ED-80CB-938FEDBB4380}"/>
  <tableColumns count="2">
    <tableColumn id="1" xr3:uid="{3D7D6B6A-5F89-442B-949B-18945F1318C1}" name="date modification" dataDxfId="23"/>
    <tableColumn id="2" xr3:uid="{2E62C3EB-6526-49E5-BC02-679009D9BBD7}" name="modification" dataDxfId="22"/>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7D5B9D4-CCEE-444F-94AC-DD5578EDF16B}" name="ListeNonClassée" displayName="ListeNonClassée" ref="B9:Q400" totalsRowShown="0" headerRowDxfId="21" dataDxfId="20">
  <sortState xmlns:xlrd2="http://schemas.microsoft.com/office/spreadsheetml/2017/richdata2" ref="B10:Q100">
    <sortCondition ref="Q10:Q100"/>
  </sortState>
  <tableColumns count="16">
    <tableColumn id="1" xr3:uid="{239893C0-0905-4393-A952-55C40352D809}" name="Liste des opérations" dataDxfId="19">
      <calculatedColumnFormula array="1">IF(ROWS($1:7)&lt;=COUNTA(ListeF),INDEX(MID(ListeF,FIND("]",ListeF)+1,100),ROWS($1:7)),"")</calculatedColumnFormula>
    </tableColumn>
    <tableColumn id="15" xr3:uid="{9D4267BF-4410-4B15-977D-6524A895EAC3}" name="Raison sociale" dataDxfId="18">
      <calculatedColumnFormula array="1">IFERROR(INDIRECT(ListeNonClassée[[#This Row],[Liste des opérations]]&amp;"!D10"),"")</calculatedColumnFormula>
    </tableColumn>
    <tableColumn id="17" xr3:uid="{D6CB9372-CFAE-45E7-82AD-82CEE5A9FEFC}" name="CT de l'opération" dataDxfId="17">
      <calculatedColumnFormula array="1">IFERROR(INDIRECT(ListeNonClassée[[#This Row],[Liste des opérations]]&amp;"!D12"),"")</calculatedColumnFormula>
    </tableColumn>
    <tableColumn id="16" xr3:uid="{B281F049-C5F4-4E8A-9586-362D134066F2}" name="Part UE" dataDxfId="16">
      <calculatedColumnFormula array="1">IFERROR(INDIRECT(ListeNonClassée[[#This Row],[Liste des opérations]]&amp;"!g12"),"")</calculatedColumnFormula>
    </tableColumn>
    <tableColumn id="2" xr3:uid="{4BE41090-5045-4E32-BEDC-3DA5405A0FE8}" name="points obtenus (cq)" dataDxfId="15">
      <calculatedColumnFormula array="1">IFERROR(INDIRECT(ListeNonClassée[[#This Row],[Liste des opérations]]&amp;"!D65")&amp;"/"&amp;INDIRECT(ListeNonClassée[[#This Row],[Liste des opérations]]&amp;"!E65"),"")</calculatedColumnFormula>
    </tableColumn>
    <tableColumn id="3" xr3:uid="{959458BF-D2AD-4130-8A75-7DAF247F9589}" name="avis (cq)" dataDxfId="14">
      <calculatedColumnFormula array="1">IFERROR(INDIRECT(ListeNonClassée[[#This Row],[Liste des opérations]]&amp;"!G65"),"")</calculatedColumnFormula>
    </tableColumn>
    <tableColumn id="4" xr3:uid="{8D767FCA-C725-4694-835A-5CFA654685F8}" name="points obtenus (cp)" dataDxfId="13">
      <calculatedColumnFormula array="1">IFERROR(INDIRECT($B10&amp;"!D66")&amp;"/"&amp;INDIRECT($B10&amp;"!E66"),"")</calculatedColumnFormula>
    </tableColumn>
    <tableColumn id="5" xr3:uid="{7A39F3A2-0462-427A-81D9-A2A5C3854744}" name="avis (cp)" dataDxfId="12">
      <calculatedColumnFormula array="1">IFERROR(INDIRECT($B10&amp;"!G66"),"")</calculatedColumnFormula>
    </tableColumn>
    <tableColumn id="6" xr3:uid="{87227B91-991E-4DB4-9AAC-10720CCA16C1}" name="points obtenus (ca)" dataDxfId="11">
      <calculatedColumnFormula array="1">IFERROR(INDIRECT(ListeNonClassée[[#This Row],[Liste des opérations]]&amp;"!D67")&amp;"/"&amp;INDIRECT($B10&amp;"!E67"),"")</calculatedColumnFormula>
    </tableColumn>
    <tableColumn id="7" xr3:uid="{4B10361B-271A-4CB0-82C3-F669E07BBE0C}" name="avis (ca)" dataDxfId="10">
      <calculatedColumnFormula array="1">IFERROR(INDIRECT(ListeNonClassée[[#This Row],[Liste des opérations]]&amp;"!G67"),"")</calculatedColumnFormula>
    </tableColumn>
    <tableColumn id="8" xr3:uid="{6BF3B36A-EE51-4A81-ABA3-B7907D1D85E8}" name="points obtenus" dataDxfId="9">
      <calculatedColumnFormula array="1">IFERROR(INDIRECT(ListeNonClassée[[#This Row],[Liste des opérations]]&amp;"!D68")&amp;"/"&amp;INDIRECT(ListeNonClassée[[#This Row],[Liste des opérations]]&amp;"!E68"),"")</calculatedColumnFormula>
    </tableColumn>
    <tableColumn id="9" xr3:uid="{D37257D8-ECA3-4224-8A6B-36242174C8E9}" name="%" dataDxfId="8">
      <calculatedColumnFormula array="1">IFERROR(INDIRECT(ListeNonClassée[[#This Row],[Liste des opérations]]&amp;"!D68")/INDIRECT(ListeNonClassée[[#This Row],[Liste des opérations]]&amp;"!E68"),"")</calculatedColumnFormula>
    </tableColumn>
    <tableColumn id="10" xr3:uid="{61F1A036-A91D-4CE5-8014-90614D70E5A9}" name="avis" dataDxfId="7">
      <calculatedColumnFormula array="1">IFERROR(INDIRECT(ListeNonClassée[[#This Row],[Liste des opérations]]&amp;"!G68"),"")</calculatedColumnFormula>
    </tableColumn>
    <tableColumn id="11" xr3:uid="{0A9629A8-DD92-4CFB-A56A-4CB255574338}" name="Priorisation favorable " dataDxfId="6">
      <calculatedColumnFormula>IF(ListeNonClassée[[#This Row],[avis]]="favorable",_xlfn.RANK.EQ(ListeNonClassée[[#This Row],[%]],ListeNonClassée[%]),"")</calculatedColumnFormula>
    </tableColumn>
    <tableColumn id="12" xr3:uid="{C21E50BF-99B8-434F-8528-528789200571}" name="Priorisation Défavorable" dataDxfId="5">
      <calculatedColumnFormula>IF(ListeNonClassée[[#This Row],[avis]]="défavorable",_xlfn.RANK.EQ(ListeNonClassée[[#This Row],[%]],ListeNonClassée[%]),"")</calculatedColumnFormula>
    </tableColumn>
    <tableColumn id="13" xr3:uid="{BDE2858D-66D3-4334-BBDC-B956FC88BFB3}" name="Colonne1" dataDxfId="4">
      <calculatedColumnFormula>IF(SUM(ListeNonClassée[[#This Row],[Priorisation favorable ]:[Priorisation Défavorable]])=0,"",SUM(ListeNonClassée[[#This Row],[Priorisation favorable ]:[Priorisation Défavorable]]))</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4.emf"/><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ontrol" Target="../activeX/activeX2.xml"/><Relationship Id="rId5" Type="http://schemas.openxmlformats.org/officeDocument/2006/relationships/image" Target="../media/image3.emf"/><Relationship Id="rId4" Type="http://schemas.openxmlformats.org/officeDocument/2006/relationships/control" Target="../activeX/activeX1.xm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ontrol" Target="../activeX/activeX4.xml"/><Relationship Id="rId3" Type="http://schemas.openxmlformats.org/officeDocument/2006/relationships/vmlDrawing" Target="../drawings/vmlDrawing2.vml"/><Relationship Id="rId7" Type="http://schemas.openxmlformats.org/officeDocument/2006/relationships/image" Target="../media/image6.emf"/><Relationship Id="rId2" Type="http://schemas.openxmlformats.org/officeDocument/2006/relationships/drawing" Target="../drawings/drawing4.xml"/><Relationship Id="rId1" Type="http://schemas.openxmlformats.org/officeDocument/2006/relationships/printerSettings" Target="../printerSettings/printerSettings6.bin"/><Relationship Id="rId6" Type="http://schemas.openxmlformats.org/officeDocument/2006/relationships/control" Target="../activeX/activeX3.xml"/><Relationship Id="rId5" Type="http://schemas.openxmlformats.org/officeDocument/2006/relationships/image" Target="../media/image5.emf"/><Relationship Id="rId4" Type="http://schemas.openxmlformats.org/officeDocument/2006/relationships/oleObject" Target="../embeddings/oleObject1.bin"/><Relationship Id="rId9" Type="http://schemas.openxmlformats.org/officeDocument/2006/relationships/image" Target="../media/image7.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00B23-74AC-4EA3-A86D-BA524EC1C90B}">
  <dimension ref="A1:C22"/>
  <sheetViews>
    <sheetView showGridLines="0" workbookViewId="0">
      <selection activeCell="C9" sqref="C9"/>
    </sheetView>
  </sheetViews>
  <sheetFormatPr baseColWidth="10" defaultColWidth="15.7109375" defaultRowHeight="15" x14ac:dyDescent="0.25"/>
  <cols>
    <col min="1" max="1" width="5.7109375" style="113" customWidth="1"/>
    <col min="2" max="2" width="18.140625" style="113" customWidth="1"/>
    <col min="3" max="3" width="90.7109375" style="117" customWidth="1"/>
    <col min="4" max="16384" width="15.7109375" style="113"/>
  </cols>
  <sheetData>
    <row r="1" spans="1:3" x14ac:dyDescent="0.25">
      <c r="B1" s="4"/>
      <c r="C1" s="4"/>
    </row>
    <row r="2" spans="1:3" x14ac:dyDescent="0.25">
      <c r="B2" s="114" t="s">
        <v>0</v>
      </c>
      <c r="C2" s="114"/>
    </row>
    <row r="3" spans="1:3" x14ac:dyDescent="0.25">
      <c r="B3" s="4"/>
      <c r="C3" s="4"/>
    </row>
    <row r="4" spans="1:3" s="115" customFormat="1" x14ac:dyDescent="0.25">
      <c r="B4" s="58" t="s">
        <v>1</v>
      </c>
      <c r="C4" s="58" t="s">
        <v>2</v>
      </c>
    </row>
    <row r="5" spans="1:3" s="115" customFormat="1" ht="51" x14ac:dyDescent="0.25">
      <c r="A5" s="118" t="s">
        <v>3</v>
      </c>
      <c r="B5" s="116">
        <v>45030</v>
      </c>
      <c r="C5" s="191" t="s">
        <v>4</v>
      </c>
    </row>
    <row r="6" spans="1:3" x14ac:dyDescent="0.25">
      <c r="A6" s="118" t="s">
        <v>5</v>
      </c>
      <c r="B6" s="116">
        <v>45319</v>
      </c>
      <c r="C6" s="7" t="s">
        <v>6</v>
      </c>
    </row>
    <row r="7" spans="1:3" ht="38.25" x14ac:dyDescent="0.25">
      <c r="A7" s="118" t="s">
        <v>7</v>
      </c>
      <c r="B7" s="116">
        <v>45461</v>
      </c>
      <c r="C7" s="7" t="s">
        <v>8</v>
      </c>
    </row>
    <row r="8" spans="1:3" x14ac:dyDescent="0.25">
      <c r="A8" s="118"/>
      <c r="B8" s="116"/>
      <c r="C8" s="7"/>
    </row>
    <row r="9" spans="1:3" x14ac:dyDescent="0.25">
      <c r="B9" s="4"/>
      <c r="C9" s="4"/>
    </row>
    <row r="10" spans="1:3" x14ac:dyDescent="0.25">
      <c r="B10" s="4"/>
      <c r="C10" s="4"/>
    </row>
    <row r="11" spans="1:3" x14ac:dyDescent="0.25">
      <c r="B11" s="4"/>
      <c r="C11" s="4"/>
    </row>
    <row r="12" spans="1:3" x14ac:dyDescent="0.25">
      <c r="B12" s="117"/>
    </row>
    <row r="13" spans="1:3" x14ac:dyDescent="0.25">
      <c r="B13" s="117"/>
    </row>
    <row r="14" spans="1:3" x14ac:dyDescent="0.25">
      <c r="B14" s="117"/>
    </row>
    <row r="15" spans="1:3" x14ac:dyDescent="0.25">
      <c r="B15" s="117"/>
    </row>
    <row r="16" spans="1:3" x14ac:dyDescent="0.25">
      <c r="B16" s="117"/>
    </row>
    <row r="17" spans="2:2" x14ac:dyDescent="0.25">
      <c r="B17" s="117"/>
    </row>
    <row r="18" spans="2:2" x14ac:dyDescent="0.25">
      <c r="B18" s="117"/>
    </row>
    <row r="19" spans="2:2" x14ac:dyDescent="0.25">
      <c r="B19" s="117"/>
    </row>
    <row r="20" spans="2:2" x14ac:dyDescent="0.25">
      <c r="B20" s="117"/>
    </row>
    <row r="21" spans="2:2" x14ac:dyDescent="0.25">
      <c r="B21" s="117"/>
    </row>
    <row r="22" spans="2:2" x14ac:dyDescent="0.25">
      <c r="B22" s="117"/>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F41FE-9AE8-4F07-84C0-D1429A830793}">
  <sheetPr codeName="Feuil11">
    <pageSetUpPr fitToPage="1"/>
  </sheetPr>
  <dimension ref="B2:I14"/>
  <sheetViews>
    <sheetView showGridLines="0" topLeftCell="A2" zoomScale="90" zoomScaleNormal="90" zoomScaleSheetLayoutView="70" workbookViewId="0">
      <selection activeCell="C31" sqref="C31"/>
    </sheetView>
  </sheetViews>
  <sheetFormatPr baseColWidth="10" defaultColWidth="20.5703125" defaultRowHeight="12.75" x14ac:dyDescent="0.2"/>
  <cols>
    <col min="1" max="1" width="5.7109375" style="1" customWidth="1"/>
    <col min="2" max="2" width="20.7109375" style="4" customWidth="1"/>
    <col min="3" max="3" width="140.42578125" style="4" customWidth="1"/>
    <col min="4" max="4" width="20.7109375" style="5" customWidth="1"/>
    <col min="5" max="6" width="20.7109375" style="2" customWidth="1"/>
    <col min="7" max="7" width="20.7109375" style="1" customWidth="1"/>
    <col min="8" max="8" width="20.7109375" style="6" customWidth="1"/>
    <col min="9" max="9" width="20.7109375" style="1" customWidth="1"/>
    <col min="10" max="10" width="5.7109375" style="1" customWidth="1"/>
    <col min="11" max="16384" width="20.5703125" style="1"/>
  </cols>
  <sheetData>
    <row r="2" spans="2:9" ht="80.099999999999994" customHeight="1" x14ac:dyDescent="0.2"/>
    <row r="3" spans="2:9" ht="13.5" thickBot="1" x14ac:dyDescent="0.25"/>
    <row r="4" spans="2:9" s="3" customFormat="1" ht="20.25" thickTop="1" thickBot="1" x14ac:dyDescent="0.35">
      <c r="B4" s="30" t="s">
        <v>9</v>
      </c>
      <c r="C4" s="31"/>
      <c r="D4" s="32"/>
      <c r="E4" s="33"/>
      <c r="F4" s="33"/>
      <c r="G4" s="33"/>
      <c r="H4" s="33"/>
      <c r="I4" s="33"/>
    </row>
    <row r="5" spans="2:9" ht="13.5" thickTop="1" x14ac:dyDescent="0.2"/>
    <row r="6" spans="2:9" s="3" customFormat="1" ht="90.75" customHeight="1" x14ac:dyDescent="0.3">
      <c r="B6" s="192" t="s">
        <v>10</v>
      </c>
      <c r="C6" s="192"/>
      <c r="D6" s="192"/>
      <c r="E6" s="192"/>
      <c r="F6" s="192"/>
      <c r="G6" s="192"/>
      <c r="H6" s="192"/>
      <c r="I6" s="192"/>
    </row>
    <row r="7" spans="2:9" x14ac:dyDescent="0.2">
      <c r="B7" s="7"/>
      <c r="C7" s="8"/>
      <c r="D7" s="8"/>
      <c r="E7" s="8"/>
      <c r="F7" s="8"/>
    </row>
    <row r="8" spans="2:9" s="9" customFormat="1" ht="24.6" hidden="1" customHeight="1" x14ac:dyDescent="0.25">
      <c r="B8" s="200" t="s">
        <v>11</v>
      </c>
      <c r="C8" s="201"/>
      <c r="D8" s="201"/>
      <c r="E8" s="201"/>
      <c r="F8" s="202"/>
      <c r="H8" s="10"/>
    </row>
    <row r="9" spans="2:9" s="9" customFormat="1" ht="24.6" hidden="1" customHeight="1" thickBot="1" x14ac:dyDescent="0.3">
      <c r="B9" s="198" t="s">
        <v>12</v>
      </c>
      <c r="C9" s="199"/>
      <c r="D9" s="15" t="s">
        <v>13</v>
      </c>
      <c r="E9" s="15" t="s">
        <v>14</v>
      </c>
      <c r="F9" s="16" t="s">
        <v>15</v>
      </c>
      <c r="H9" s="10"/>
    </row>
    <row r="10" spans="2:9" s="9" customFormat="1" ht="39.950000000000003" hidden="1" customHeight="1" thickBot="1" x14ac:dyDescent="0.3">
      <c r="B10" s="193" t="e">
        <f>CONCATENATE("Critères qualitatifs",CHAR(10),"(sur un total de ",#REF!," points)")</f>
        <v>#REF!</v>
      </c>
      <c r="C10" s="193"/>
      <c r="D10" s="13" t="e">
        <f>SUM(#REF!)</f>
        <v>#REF!</v>
      </c>
      <c r="E10" s="14" t="e">
        <f>IF(D10=0,"",D10/#REF!)</f>
        <v>#REF!</v>
      </c>
      <c r="F10" s="19" t="e">
        <f>IF(E10="","",IF(E10&gt;0.5,"Favorable","Non favorable"))</f>
        <v>#REF!</v>
      </c>
      <c r="H10" s="10"/>
    </row>
    <row r="11" spans="2:9" s="9" customFormat="1" ht="39.950000000000003" hidden="1" customHeight="1" thickBot="1" x14ac:dyDescent="0.3">
      <c r="B11" s="194" t="e">
        <f>CONCATENATE("Critères liès à la performance",CHAR(10),"(sur un total de ",#REF!, " points)" )</f>
        <v>#REF!</v>
      </c>
      <c r="C11" s="194"/>
      <c r="D11" s="11" t="e">
        <f>SUM(#REF!)</f>
        <v>#REF!</v>
      </c>
      <c r="E11" s="12" t="e">
        <f>IF(D10=0,"",D11/#REF!)</f>
        <v>#REF!</v>
      </c>
      <c r="F11" s="20" t="e">
        <f>IF(E10="","",IF(E11&gt;0.5,"Favorable","Non favorable"))</f>
        <v>#REF!</v>
      </c>
      <c r="H11" s="10"/>
    </row>
    <row r="12" spans="2:9" s="9" customFormat="1" ht="39.950000000000003" hidden="1" customHeight="1" thickBot="1" x14ac:dyDescent="0.3">
      <c r="B12" s="194" t="e">
        <f>CONCATENATE("Critères additionnels le cas échéant",CHAR(10),"(sur un total de ",#REF!, " points)")</f>
        <v>#REF!</v>
      </c>
      <c r="C12" s="194"/>
      <c r="D12" s="11" t="e">
        <f>SUM(#REF!)</f>
        <v>#REF!</v>
      </c>
      <c r="E12" s="12" t="e">
        <f>IF(D10=0,"",D12/#REF!)</f>
        <v>#REF!</v>
      </c>
      <c r="F12" s="20" t="e">
        <f>IF(E10="","",IF(E12&gt;0.5,"Favorable","Non favorable"))</f>
        <v>#REF!</v>
      </c>
      <c r="H12" s="10"/>
    </row>
    <row r="13" spans="2:9" s="9" customFormat="1" ht="39.950000000000003" hidden="1" customHeight="1" thickBot="1" x14ac:dyDescent="0.3">
      <c r="B13" s="197" t="e">
        <f>CONCATENATE("Total (sur ",#REF!+#REF!+#REF!," points)")</f>
        <v>#REF!</v>
      </c>
      <c r="C13" s="197"/>
      <c r="D13" s="17" t="e">
        <f>SUM(D10:D12)</f>
        <v>#REF!</v>
      </c>
      <c r="E13" s="18" t="e">
        <f>IF(D10=0,"",D13/#REF!)</f>
        <v>#REF!</v>
      </c>
      <c r="F13" s="21" t="e">
        <f>IF(E12="","",IF(AND(F10="Favorable",F11="Favorable",F12="Favorable"),"Favorable","Non favorable"))</f>
        <v>#REF!</v>
      </c>
      <c r="H13" s="10"/>
    </row>
    <row r="14" spans="2:9" s="9" customFormat="1" ht="30" hidden="1" customHeight="1" thickBot="1" x14ac:dyDescent="0.3">
      <c r="B14" s="195" t="s">
        <v>16</v>
      </c>
      <c r="C14" s="196"/>
      <c r="D14" s="196"/>
      <c r="E14" s="196"/>
      <c r="F14" s="22"/>
      <c r="H14" s="10"/>
    </row>
  </sheetData>
  <mergeCells count="8">
    <mergeCell ref="B6:I6"/>
    <mergeCell ref="B10:C10"/>
    <mergeCell ref="B11:C11"/>
    <mergeCell ref="B14:E14"/>
    <mergeCell ref="B12:C12"/>
    <mergeCell ref="B13:C13"/>
    <mergeCell ref="B9:C9"/>
    <mergeCell ref="B8:F8"/>
  </mergeCells>
  <printOptions horizontalCentered="1"/>
  <pageMargins left="0.25" right="0.25" top="0.75" bottom="0.75" header="0.3" footer="0.3"/>
  <pageSetup paperSize="9" scale="34"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328B9-9E80-4491-A900-B28675FE9D6E}">
  <sheetPr codeName="Feuil6">
    <pageSetUpPr fitToPage="1"/>
  </sheetPr>
  <dimension ref="A2:XFB42"/>
  <sheetViews>
    <sheetView showGridLines="0" topLeftCell="A34" zoomScale="90" zoomScaleNormal="90" zoomScaleSheetLayoutView="90" workbookViewId="0">
      <selection activeCell="C24" sqref="C24:H24"/>
    </sheetView>
  </sheetViews>
  <sheetFormatPr baseColWidth="10" defaultColWidth="20.5703125" defaultRowHeight="15.75" x14ac:dyDescent="0.25"/>
  <cols>
    <col min="1" max="1" width="5.7109375" style="34" customWidth="1"/>
    <col min="2" max="3" width="19.140625" style="24" customWidth="1"/>
    <col min="4" max="8" width="12.42578125" style="25" customWidth="1"/>
    <col min="9" max="9" width="18.7109375" style="26" customWidth="1"/>
    <col min="10" max="10" width="15.5703125" style="102" customWidth="1"/>
    <col min="11" max="11" width="1.5703125" style="9" customWidth="1"/>
    <col min="12" max="12" width="64.28515625" style="1" customWidth="1"/>
    <col min="13" max="13" width="90.42578125" style="1" customWidth="1"/>
    <col min="14" max="16381" width="20.5703125" style="9"/>
    <col min="16382" max="16384" width="15.28515625" style="9" customWidth="1"/>
  </cols>
  <sheetData>
    <row r="2" spans="1:13 16382:16382" ht="80.099999999999994" customHeight="1" x14ac:dyDescent="0.25">
      <c r="C2"/>
      <c r="D2"/>
    </row>
    <row r="3" spans="1:13 16382:16382" ht="16.5" thickBot="1" x14ac:dyDescent="0.3"/>
    <row r="4" spans="1:13 16382:16382" ht="20.25" thickTop="1" thickBot="1" x14ac:dyDescent="0.35">
      <c r="B4" s="69" t="s">
        <v>17</v>
      </c>
      <c r="C4" s="35"/>
      <c r="D4" s="36"/>
      <c r="E4" s="36"/>
      <c r="F4" s="36"/>
      <c r="G4" s="36"/>
      <c r="H4" s="36"/>
      <c r="I4" s="37"/>
    </row>
    <row r="5" spans="1:13 16382:16382" ht="17.25" hidden="1" thickTop="1" thickBot="1" x14ac:dyDescent="0.3"/>
    <row r="6" spans="1:13 16382:16382" ht="20.25" hidden="1" thickTop="1" thickBot="1" x14ac:dyDescent="0.35">
      <c r="B6" s="150" t="s">
        <v>18</v>
      </c>
      <c r="C6" s="206" t="s">
        <v>19</v>
      </c>
      <c r="D6" s="206"/>
      <c r="E6" s="206"/>
      <c r="F6" s="206"/>
      <c r="G6" s="206"/>
      <c r="H6" s="206"/>
      <c r="I6" s="206"/>
    </row>
    <row r="7" spans="1:13 16382:16382" ht="20.25" hidden="1" thickTop="1" thickBot="1" x14ac:dyDescent="0.35">
      <c r="B7" s="150" t="s">
        <v>20</v>
      </c>
      <c r="C7" s="206" t="s">
        <v>21</v>
      </c>
      <c r="D7" s="206"/>
      <c r="E7" s="206"/>
      <c r="F7" s="206"/>
      <c r="G7" s="206"/>
      <c r="H7" s="206"/>
      <c r="I7" s="206"/>
    </row>
    <row r="8" spans="1:13 16382:16382" ht="17.25" hidden="1" thickTop="1" thickBot="1" x14ac:dyDescent="0.3"/>
    <row r="9" spans="1:13 16382:16382" ht="33" hidden="1" thickTop="1" thickBot="1" x14ac:dyDescent="0.3">
      <c r="B9" s="77" t="s">
        <v>22</v>
      </c>
      <c r="C9" s="77"/>
      <c r="D9" s="59" t="str" cm="1">
        <f t="array" aca="1" ref="D9" ca="1">MID(CELL("nomfichier",A1),FIND("]",CELL("nomfichier",A1))+1,20)</f>
        <v>Aide_à_la_complétude</v>
      </c>
      <c r="E9" s="60"/>
      <c r="F9" s="60"/>
      <c r="G9" s="60"/>
      <c r="H9" s="60"/>
      <c r="I9" s="60"/>
    </row>
    <row r="10" spans="1:13 16382:16382" ht="15" hidden="1" customHeight="1" thickTop="1" thickBot="1" x14ac:dyDescent="0.3">
      <c r="B10" s="77" t="s">
        <v>23</v>
      </c>
      <c r="C10" s="77"/>
      <c r="D10" s="207" t="s">
        <v>24</v>
      </c>
      <c r="E10" s="208"/>
      <c r="F10" s="208"/>
      <c r="G10" s="208"/>
      <c r="H10" s="208"/>
      <c r="I10" s="209"/>
    </row>
    <row r="11" spans="1:13 16382:16382" ht="15" hidden="1" customHeight="1" thickTop="1" thickBot="1" x14ac:dyDescent="0.3">
      <c r="B11" s="77" t="s">
        <v>25</v>
      </c>
      <c r="C11" s="77"/>
      <c r="D11" s="207" t="s">
        <v>26</v>
      </c>
      <c r="E11" s="208"/>
      <c r="F11" s="208"/>
      <c r="G11" s="208"/>
      <c r="H11" s="208"/>
      <c r="I11" s="209"/>
    </row>
    <row r="12" spans="1:13 16382:16382" ht="15" hidden="1" customHeight="1" thickTop="1" thickBot="1" x14ac:dyDescent="0.3">
      <c r="B12" s="77" t="s">
        <v>27</v>
      </c>
      <c r="C12" s="77"/>
      <c r="D12" s="210">
        <v>0</v>
      </c>
      <c r="E12" s="211"/>
      <c r="F12" s="60" t="s">
        <v>28</v>
      </c>
      <c r="G12" s="210">
        <v>0</v>
      </c>
      <c r="H12" s="211"/>
      <c r="I12" s="60"/>
    </row>
    <row r="13" spans="1:13 16382:16382" ht="15" hidden="1" customHeight="1" thickTop="1" thickBot="1" x14ac:dyDescent="0.3">
      <c r="B13" s="77" t="s">
        <v>29</v>
      </c>
      <c r="C13" s="77"/>
      <c r="D13" s="59" t="s">
        <v>30</v>
      </c>
      <c r="E13" s="59" t="s">
        <v>31</v>
      </c>
      <c r="F13" s="60"/>
      <c r="G13" s="60"/>
      <c r="H13" s="60"/>
      <c r="I13" s="60"/>
    </row>
    <row r="14" spans="1:13 16382:16382" ht="15" hidden="1" customHeight="1" thickTop="1" thickBot="1" x14ac:dyDescent="0.3">
      <c r="B14" s="77" t="s">
        <v>32</v>
      </c>
      <c r="C14" s="77"/>
      <c r="D14" s="101">
        <v>44562</v>
      </c>
      <c r="E14" s="78"/>
      <c r="F14" s="60"/>
      <c r="G14" s="60"/>
      <c r="H14" s="60"/>
      <c r="I14" s="60"/>
    </row>
    <row r="15" spans="1:13 16382:16382" ht="17.25" hidden="1" thickTop="1" thickBot="1" x14ac:dyDescent="0.3"/>
    <row r="16" spans="1:13 16382:16382" ht="45" customHeight="1" thickTop="1" thickBot="1" x14ac:dyDescent="0.3">
      <c r="A16" s="38"/>
      <c r="B16" s="212" t="s">
        <v>33</v>
      </c>
      <c r="C16" s="212"/>
      <c r="D16" s="212"/>
      <c r="E16" s="212"/>
      <c r="F16" s="212"/>
      <c r="G16" s="212"/>
      <c r="H16" s="212"/>
      <c r="I16" s="154"/>
      <c r="M16" s="164" t="s">
        <v>34</v>
      </c>
      <c r="XFB16" s="136" t="str">
        <f>IF(OR(I16="Non pertinent",I16=""),"",IF(I16="Non",0,1))</f>
        <v/>
      </c>
    </row>
    <row r="17" spans="1:13 16382:16382" ht="16.5" thickTop="1" x14ac:dyDescent="0.25">
      <c r="B17" s="213" t="s">
        <v>35</v>
      </c>
      <c r="C17" s="214"/>
      <c r="D17" s="214"/>
      <c r="E17" s="214"/>
      <c r="F17" s="214"/>
      <c r="G17" s="214"/>
      <c r="H17" s="214"/>
      <c r="I17" s="153" t="s">
        <v>36</v>
      </c>
      <c r="L17" s="167" t="s">
        <v>37</v>
      </c>
      <c r="M17" s="163" t="s">
        <v>38</v>
      </c>
    </row>
    <row r="18" spans="1:13 16382:16382" ht="16.5" thickBot="1" x14ac:dyDescent="0.3">
      <c r="B18" s="215"/>
      <c r="C18" s="216"/>
      <c r="D18" s="216"/>
      <c r="E18" s="216"/>
      <c r="F18" s="216"/>
      <c r="G18" s="216"/>
      <c r="H18" s="216"/>
      <c r="I18" s="130">
        <v>6</v>
      </c>
      <c r="J18" s="102" t="s">
        <v>39</v>
      </c>
      <c r="L18" s="159">
        <v>6</v>
      </c>
      <c r="M18" s="103">
        <v>6</v>
      </c>
    </row>
    <row r="19" spans="1:13 16382:16382" ht="61.5" thickTop="1" thickBot="1" x14ac:dyDescent="0.3">
      <c r="B19" s="217" t="s">
        <v>40</v>
      </c>
      <c r="C19" s="218"/>
      <c r="D19" s="218"/>
      <c r="E19" s="218"/>
      <c r="F19" s="218"/>
      <c r="G19" s="218"/>
      <c r="H19" s="219"/>
      <c r="I19" s="129"/>
      <c r="J19" s="133" t="s">
        <v>41</v>
      </c>
      <c r="L19" s="168" t="s">
        <v>42</v>
      </c>
      <c r="M19" s="165" t="s">
        <v>43</v>
      </c>
      <c r="XFB19" s="136" t="str">
        <f>IF(OR(I19="Non pertinent",I19=""),"",IF(I19="Très faible",0,IF(I19="Faible",1,IF(I19="Moyen",2,3))))</f>
        <v/>
      </c>
    </row>
    <row r="20" spans="1:13 16382:16382" ht="37.5" thickTop="1" thickBot="1" x14ac:dyDescent="0.3">
      <c r="B20" s="220" t="s">
        <v>44</v>
      </c>
      <c r="C20" s="221"/>
      <c r="D20" s="221"/>
      <c r="E20" s="221"/>
      <c r="F20" s="221"/>
      <c r="G20" s="221"/>
      <c r="H20" s="222"/>
      <c r="I20" s="119"/>
      <c r="J20" s="133" t="s">
        <v>41</v>
      </c>
      <c r="L20" s="168" t="s">
        <v>45</v>
      </c>
      <c r="M20" s="165" t="s">
        <v>46</v>
      </c>
      <c r="XFB20" s="136" t="str">
        <f>IF(OR(I20="Non pertinent",I20=""),"",IF(I20="Très faible",0,IF(I20="Faible",1,IF(I20="Moyen",2,3))))</f>
        <v/>
      </c>
    </row>
    <row r="21" spans="1:13 16382:16382" ht="17.25" thickTop="1" thickBot="1" x14ac:dyDescent="0.3">
      <c r="B21" s="223" t="s">
        <v>47</v>
      </c>
      <c r="C21" s="224"/>
      <c r="D21" s="224"/>
      <c r="E21" s="224"/>
      <c r="F21" s="224"/>
      <c r="G21" s="224"/>
      <c r="H21" s="224"/>
      <c r="I21" s="122"/>
      <c r="L21" s="160"/>
      <c r="M21" s="104"/>
    </row>
    <row r="22" spans="1:13 16382:16382" ht="49.5" thickTop="1" thickBot="1" x14ac:dyDescent="0.3">
      <c r="A22" s="38"/>
      <c r="B22" s="120"/>
      <c r="C22" s="205" t="s">
        <v>48</v>
      </c>
      <c r="D22" s="205"/>
      <c r="E22" s="205"/>
      <c r="F22" s="205"/>
      <c r="G22" s="205"/>
      <c r="H22" s="205"/>
      <c r="I22" s="121"/>
      <c r="J22" s="102" t="s">
        <v>49</v>
      </c>
      <c r="L22" s="168" t="s">
        <v>50</v>
      </c>
      <c r="M22" s="166" t="s">
        <v>51</v>
      </c>
      <c r="XFB22" s="136" t="str">
        <f>IF(OR(I22="Non pertinent",I22=""),"",IF(I22="Non",0,1))</f>
        <v/>
      </c>
    </row>
    <row r="23" spans="1:13 16382:16382" ht="49.5" thickTop="1" thickBot="1" x14ac:dyDescent="0.3">
      <c r="A23" s="38"/>
      <c r="B23" s="71"/>
      <c r="C23" s="205" t="s">
        <v>52</v>
      </c>
      <c r="D23" s="205"/>
      <c r="E23" s="205"/>
      <c r="F23" s="205"/>
      <c r="G23" s="205"/>
      <c r="H23" s="205"/>
      <c r="I23" s="121"/>
      <c r="J23" s="102" t="s">
        <v>49</v>
      </c>
      <c r="L23" s="168" t="s">
        <v>53</v>
      </c>
      <c r="M23" s="165" t="s">
        <v>54</v>
      </c>
      <c r="XFB23" s="136" t="str">
        <f>IF(OR(I23="Non pertinent",I23=""),"",IF(I23="Non",0,1))</f>
        <v/>
      </c>
    </row>
    <row r="24" spans="1:13 16382:16382" ht="49.5" thickTop="1" thickBot="1" x14ac:dyDescent="0.3">
      <c r="A24" s="38"/>
      <c r="B24" s="72"/>
      <c r="C24" s="205" t="s">
        <v>55</v>
      </c>
      <c r="D24" s="205"/>
      <c r="E24" s="205"/>
      <c r="F24" s="205"/>
      <c r="G24" s="205"/>
      <c r="H24" s="205"/>
      <c r="I24" s="121"/>
      <c r="J24" s="102" t="s">
        <v>49</v>
      </c>
      <c r="L24" s="168" t="s">
        <v>56</v>
      </c>
      <c r="M24" s="165" t="s">
        <v>57</v>
      </c>
      <c r="XFB24" s="136" t="str">
        <f>IF(OR(I24="Non pertinent",I24=""),"",IF(I24="Non",0,1))</f>
        <v/>
      </c>
    </row>
    <row r="25" spans="1:13 16382:16382" ht="181.5" thickTop="1" thickBot="1" x14ac:dyDescent="0.3">
      <c r="A25" s="38"/>
      <c r="B25" s="70"/>
      <c r="C25" s="205" t="s">
        <v>58</v>
      </c>
      <c r="D25" s="205"/>
      <c r="E25" s="205"/>
      <c r="F25" s="205"/>
      <c r="G25" s="205"/>
      <c r="H25" s="205"/>
      <c r="I25" s="121"/>
      <c r="J25" s="102" t="s">
        <v>49</v>
      </c>
      <c r="L25" s="168" t="s">
        <v>59</v>
      </c>
      <c r="M25" s="165" t="s">
        <v>60</v>
      </c>
      <c r="XFB25" s="136" t="str">
        <f>IF(OR(I25="Non pertinent",I25=""),"",IF(I25="Non",0,1))</f>
        <v/>
      </c>
    </row>
    <row r="26" spans="1:13 16382:16382" s="39" customFormat="1" ht="17.25" thickTop="1" thickBot="1" x14ac:dyDescent="0.3">
      <c r="A26" s="38"/>
      <c r="B26" s="73"/>
      <c r="C26" s="74"/>
      <c r="D26" s="75"/>
      <c r="E26" s="75"/>
      <c r="F26" s="75"/>
      <c r="G26" s="75"/>
      <c r="H26" s="75"/>
      <c r="I26" s="76"/>
      <c r="J26" s="102">
        <v>10</v>
      </c>
      <c r="L26" s="161"/>
      <c r="M26" s="162"/>
      <c r="XFB26" s="136">
        <f>SUM(XFB19:XFD25)</f>
        <v>0</v>
      </c>
    </row>
    <row r="27" spans="1:13 16382:16382" ht="17.25" customHeight="1" thickTop="1" thickBot="1" x14ac:dyDescent="0.3">
      <c r="B27" s="23"/>
      <c r="L27" s="2"/>
      <c r="M27" s="2"/>
    </row>
    <row r="28" spans="1:13 16382:16382" ht="16.5" thickTop="1" x14ac:dyDescent="0.25">
      <c r="B28" s="236" t="s">
        <v>61</v>
      </c>
      <c r="C28" s="237"/>
      <c r="D28" s="237"/>
      <c r="E28" s="237"/>
      <c r="F28" s="237"/>
      <c r="G28" s="237"/>
      <c r="H28" s="237"/>
      <c r="I28" s="131" t="s">
        <v>36</v>
      </c>
      <c r="L28" s="105" t="s">
        <v>37</v>
      </c>
      <c r="M28" s="105" t="s">
        <v>38</v>
      </c>
    </row>
    <row r="29" spans="1:13 16382:16382" ht="17.25" thickBot="1" x14ac:dyDescent="0.35">
      <c r="B29" s="238"/>
      <c r="C29" s="239"/>
      <c r="D29" s="239"/>
      <c r="E29" s="239"/>
      <c r="F29" s="239"/>
      <c r="G29" s="239"/>
      <c r="H29" s="239"/>
      <c r="I29" s="132">
        <v>6</v>
      </c>
      <c r="L29" s="106">
        <v>6</v>
      </c>
      <c r="M29" s="106">
        <v>6</v>
      </c>
    </row>
    <row r="30" spans="1:13 16382:16382" ht="97.5" thickTop="1" thickBot="1" x14ac:dyDescent="0.3">
      <c r="B30" s="240" t="s">
        <v>62</v>
      </c>
      <c r="C30" s="241"/>
      <c r="D30" s="241"/>
      <c r="E30" s="241"/>
      <c r="F30" s="241"/>
      <c r="G30" s="241"/>
      <c r="H30" s="242"/>
      <c r="I30" s="123"/>
      <c r="J30" s="102" t="s">
        <v>41</v>
      </c>
      <c r="L30" s="151" t="s">
        <v>63</v>
      </c>
      <c r="M30" s="152" t="s">
        <v>64</v>
      </c>
      <c r="XFB30" s="136" t="str">
        <f>IF(OR(I30="Non pertinent",I30=""),"",IF(I30="Très faible",0,IF(I30="Faible",1,IF(I30="Moyen",2,3))))</f>
        <v/>
      </c>
    </row>
    <row r="31" spans="1:13 16382:16382" ht="157.5" customHeight="1" thickTop="1" thickBot="1" x14ac:dyDescent="0.3">
      <c r="B31" s="227" t="s">
        <v>65</v>
      </c>
      <c r="C31" s="228"/>
      <c r="D31" s="228"/>
      <c r="E31" s="228"/>
      <c r="F31" s="228"/>
      <c r="G31" s="228"/>
      <c r="H31" s="229"/>
      <c r="I31" s="123"/>
      <c r="J31" s="102" t="s">
        <v>66</v>
      </c>
      <c r="L31" s="151" t="s">
        <v>67</v>
      </c>
      <c r="M31" s="152" t="s">
        <v>68</v>
      </c>
      <c r="XFB31" s="136" t="str">
        <f>IF(OR(I31="Non pertinent",I31=""),"",IF(I31="Faible",0,IF(I31="Moyen",1,2)))</f>
        <v/>
      </c>
    </row>
    <row r="32" spans="1:13 16382:16382" ht="37.5" thickTop="1" thickBot="1" x14ac:dyDescent="0.3">
      <c r="B32" s="227" t="s">
        <v>69</v>
      </c>
      <c r="C32" s="228"/>
      <c r="D32" s="228"/>
      <c r="E32" s="228"/>
      <c r="F32" s="228"/>
      <c r="G32" s="228"/>
      <c r="H32" s="229"/>
      <c r="I32" s="124"/>
      <c r="J32" s="102" t="s">
        <v>49</v>
      </c>
      <c r="L32" s="151" t="s">
        <v>70</v>
      </c>
      <c r="M32" s="152" t="s">
        <v>68</v>
      </c>
      <c r="XFB32" s="136" t="str">
        <f>IF(OR(I32="Non pertinent",I32=""),"",IF(I32="Non",0,1))</f>
        <v/>
      </c>
    </row>
    <row r="33" spans="2:13 16382:16382" ht="17.25" thickTop="1" thickBot="1" x14ac:dyDescent="0.3">
      <c r="B33" s="125"/>
      <c r="C33" s="126"/>
      <c r="D33" s="126"/>
      <c r="E33" s="126"/>
      <c r="F33" s="126"/>
      <c r="G33" s="126"/>
      <c r="H33" s="127"/>
      <c r="I33" s="128"/>
      <c r="J33" s="102">
        <v>6</v>
      </c>
      <c r="L33" s="107"/>
      <c r="M33" s="107"/>
      <c r="XFB33" s="136">
        <f>SUM(XFB30:XFD32)</f>
        <v>0</v>
      </c>
    </row>
    <row r="34" spans="2:13 16382:16382" ht="17.25" thickTop="1" thickBot="1" x14ac:dyDescent="0.3">
      <c r="B34" s="27"/>
      <c r="C34" s="27"/>
      <c r="D34" s="27"/>
      <c r="E34" s="27"/>
      <c r="F34" s="27"/>
      <c r="G34" s="27"/>
      <c r="H34" s="27"/>
      <c r="I34" s="28"/>
    </row>
    <row r="35" spans="2:13 16382:16382" ht="16.5" thickTop="1" x14ac:dyDescent="0.25">
      <c r="B35" s="230" t="s">
        <v>71</v>
      </c>
      <c r="C35" s="231"/>
      <c r="D35" s="231"/>
      <c r="E35" s="231"/>
      <c r="F35" s="231"/>
      <c r="G35" s="231"/>
      <c r="H35" s="231"/>
      <c r="I35" s="134" t="s">
        <v>36</v>
      </c>
      <c r="L35" s="111" t="s">
        <v>37</v>
      </c>
      <c r="M35" s="108"/>
    </row>
    <row r="36" spans="2:13 16382:16382" ht="14.25" customHeight="1" thickBot="1" x14ac:dyDescent="0.35">
      <c r="B36" s="232"/>
      <c r="C36" s="233"/>
      <c r="D36" s="233"/>
      <c r="E36" s="233"/>
      <c r="F36" s="233"/>
      <c r="G36" s="233"/>
      <c r="H36" s="233"/>
      <c r="I36" s="135">
        <v>6</v>
      </c>
      <c r="L36" s="112">
        <v>6</v>
      </c>
      <c r="M36" s="109"/>
    </row>
    <row r="37" spans="2:13 16382:16382" ht="17.25" customHeight="1" thickTop="1" thickBot="1" x14ac:dyDescent="0.3">
      <c r="B37" s="234" t="s">
        <v>72</v>
      </c>
      <c r="C37" s="235"/>
      <c r="D37" s="235"/>
      <c r="E37" s="235"/>
      <c r="F37" s="235"/>
      <c r="G37" s="235"/>
      <c r="H37" s="235"/>
      <c r="I37" s="93"/>
      <c r="L37" s="225" t="s">
        <v>73</v>
      </c>
      <c r="M37" s="203"/>
    </row>
    <row r="38" spans="2:13 16382:16382" ht="63" customHeight="1" thickTop="1" thickBot="1" x14ac:dyDescent="0.3">
      <c r="B38" s="94"/>
      <c r="C38" s="95" t="s">
        <v>74</v>
      </c>
      <c r="D38" s="96"/>
      <c r="E38" s="96"/>
      <c r="F38" s="96"/>
      <c r="G38" s="96"/>
      <c r="H38" s="96"/>
      <c r="I38" s="40"/>
      <c r="J38" s="102" t="s">
        <v>41</v>
      </c>
      <c r="L38" s="226"/>
      <c r="M38" s="204"/>
      <c r="XFB38" s="136" t="str">
        <f>IF(OR(I38="Non pertinent",I38=""),"",IF(I38="Très faible",0,IF(I38="Faible",1,IF(I38="Moyen",2,3))))</f>
        <v/>
      </c>
    </row>
    <row r="39" spans="2:13 16382:16382" ht="63" customHeight="1" thickTop="1" thickBot="1" x14ac:dyDescent="0.3">
      <c r="B39" s="94"/>
      <c r="C39" s="95" t="s">
        <v>74</v>
      </c>
      <c r="D39" s="96"/>
      <c r="E39" s="96"/>
      <c r="F39" s="96"/>
      <c r="G39" s="96"/>
      <c r="H39" s="96"/>
      <c r="I39" s="40"/>
      <c r="J39" s="102" t="s">
        <v>41</v>
      </c>
      <c r="L39" s="226"/>
      <c r="M39" s="204"/>
      <c r="XFB39" s="136" t="str">
        <f>IF(OR(I39="Non pertinent",I39=""),"",IF(I39="Très faible",0,IF(I39="Faible",1,IF(I39="Moyen",2,3))))</f>
        <v/>
      </c>
    </row>
    <row r="40" spans="2:13 16382:16382" ht="63" customHeight="1" thickTop="1" thickBot="1" x14ac:dyDescent="0.3">
      <c r="B40" s="94"/>
      <c r="C40" s="95" t="s">
        <v>74</v>
      </c>
      <c r="D40" s="96"/>
      <c r="E40" s="96"/>
      <c r="F40" s="96"/>
      <c r="G40" s="96"/>
      <c r="H40" s="96"/>
      <c r="I40" s="40"/>
      <c r="J40" s="102" t="s">
        <v>41</v>
      </c>
      <c r="L40" s="226"/>
      <c r="M40" s="204"/>
      <c r="XFB40" s="136" t="str">
        <f>IF(OR(I40="Non pertinent",I40=""),"",IF(I40="Très faible",0,IF(I40="Faible",1,IF(I40="Moyen",2,3))))</f>
        <v/>
      </c>
    </row>
    <row r="41" spans="2:13 16382:16382" ht="16.5" thickTop="1" x14ac:dyDescent="0.25">
      <c r="B41" s="97"/>
      <c r="C41" s="97"/>
      <c r="D41" s="98"/>
      <c r="E41" s="98"/>
      <c r="F41" s="98"/>
      <c r="G41" s="98"/>
      <c r="H41" s="98"/>
      <c r="I41" s="100"/>
      <c r="L41" s="110"/>
      <c r="M41" s="110"/>
      <c r="XFB41" s="136"/>
    </row>
    <row r="42" spans="2:13 16382:16382" x14ac:dyDescent="0.25">
      <c r="XFB42" s="136">
        <f>SUM(XFB38:XFD41)</f>
        <v>0</v>
      </c>
    </row>
  </sheetData>
  <mergeCells count="23">
    <mergeCell ref="B35:H36"/>
    <mergeCell ref="B37:H37"/>
    <mergeCell ref="C24:H24"/>
    <mergeCell ref="C25:H25"/>
    <mergeCell ref="B28:H29"/>
    <mergeCell ref="B30:H30"/>
    <mergeCell ref="B31:H31"/>
    <mergeCell ref="M37:M40"/>
    <mergeCell ref="C22:H22"/>
    <mergeCell ref="C6:I6"/>
    <mergeCell ref="C7:I7"/>
    <mergeCell ref="D10:I10"/>
    <mergeCell ref="D11:I11"/>
    <mergeCell ref="D12:E12"/>
    <mergeCell ref="G12:H12"/>
    <mergeCell ref="B16:H16"/>
    <mergeCell ref="B17:H18"/>
    <mergeCell ref="B19:H19"/>
    <mergeCell ref="B20:H20"/>
    <mergeCell ref="B21:H21"/>
    <mergeCell ref="L37:L40"/>
    <mergeCell ref="C23:H23"/>
    <mergeCell ref="B32:H32"/>
  </mergeCells>
  <dataValidations count="3">
    <dataValidation type="list" allowBlank="1" showInputMessage="1" showErrorMessage="1" sqref="I31" xr:uid="{373202B9-1A81-475E-AD74-994B14375AB1}">
      <formula1>"Non pertinent,Faible,Moyen,Elevé"</formula1>
    </dataValidation>
    <dataValidation type="list" allowBlank="1" showInputMessage="1" showErrorMessage="1" sqref="I32 I22:I25 I16" xr:uid="{B0E7188D-2E7D-4046-BA77-342046BB005D}">
      <formula1>"Non pertinent,Oui,Non"</formula1>
    </dataValidation>
    <dataValidation type="list" allowBlank="1" showInputMessage="1" showErrorMessage="1" sqref="I19:I20 I38:I40 I30" xr:uid="{A723699C-0410-4EE6-BDC6-459B6800FB5C}">
      <formula1>"Non pertinent,Très faible,Faible,Moyen,Elevé"</formula1>
    </dataValidation>
  </dataValidations>
  <printOptions horizontalCentered="1"/>
  <pageMargins left="0.39370078740157483" right="0.39370078740157483" top="0.39370078740157483" bottom="0.59055118110236227" header="0.19685039370078741" footer="0.39370078740157483"/>
  <pageSetup paperSize="9" scale="10" fitToHeight="0" orientation="landscape" r:id="rId1"/>
  <drawing r:id="rId2"/>
  <legacyDrawing r:id="rId3"/>
  <controls>
    <mc:AlternateContent xmlns:mc="http://schemas.openxmlformats.org/markup-compatibility/2006">
      <mc:Choice Requires="x14">
        <control shapeId="13313" r:id="rId4" name="Générer">
          <controlPr defaultSize="0" print="0" autoLine="0" r:id="rId5">
            <anchor moveWithCells="1">
              <from>
                <xdr:col>10</xdr:col>
                <xdr:colOff>0</xdr:colOff>
                <xdr:row>1</xdr:row>
                <xdr:rowOff>0</xdr:rowOff>
              </from>
              <to>
                <xdr:col>11</xdr:col>
                <xdr:colOff>1276350</xdr:colOff>
                <xdr:row>1</xdr:row>
                <xdr:rowOff>381000</xdr:rowOff>
              </to>
            </anchor>
          </controlPr>
        </control>
      </mc:Choice>
      <mc:Fallback>
        <control shapeId="13313" r:id="rId4" name="Générer"/>
      </mc:Fallback>
    </mc:AlternateContent>
    <mc:AlternateContent xmlns:mc="http://schemas.openxmlformats.org/markup-compatibility/2006">
      <mc:Choice Requires="x14">
        <control shapeId="13314" r:id="rId6" name="CommandButton1">
          <controlPr defaultSize="0" print="0" autoLine="0" r:id="rId7">
            <anchor moveWithCells="1">
              <from>
                <xdr:col>10</xdr:col>
                <xdr:colOff>0</xdr:colOff>
                <xdr:row>1</xdr:row>
                <xdr:rowOff>628650</xdr:rowOff>
              </from>
              <to>
                <xdr:col>11</xdr:col>
                <xdr:colOff>2362200</xdr:colOff>
                <xdr:row>3</xdr:row>
                <xdr:rowOff>95250</xdr:rowOff>
              </to>
            </anchor>
          </controlPr>
        </control>
      </mc:Choice>
      <mc:Fallback>
        <control shapeId="13314" r:id="rId6" name="CommandButton1"/>
      </mc:Fallback>
    </mc:AlternateContent>
  </control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E7A28-9B7E-49E3-BEC4-D4323D88E9F6}">
  <sheetPr codeName="Feuil9">
    <pageSetUpPr fitToPage="1"/>
  </sheetPr>
  <dimension ref="B1:Q402"/>
  <sheetViews>
    <sheetView showGridLines="0" zoomScale="90" zoomScaleNormal="90" workbookViewId="0">
      <selection activeCell="S22" sqref="S22"/>
    </sheetView>
  </sheetViews>
  <sheetFormatPr baseColWidth="10" defaultColWidth="20.7109375" defaultRowHeight="12.75" customHeight="1" x14ac:dyDescent="0.2"/>
  <cols>
    <col min="1" max="1" width="5.7109375" style="61" customWidth="1"/>
    <col min="2" max="3" width="20.7109375" style="61"/>
    <col min="4" max="5" width="15.42578125" style="61" customWidth="1"/>
    <col min="6" max="6" width="12.5703125" style="66" customWidth="1"/>
    <col min="7" max="7" width="20.7109375" style="66"/>
    <col min="8" max="8" width="12.5703125" style="66" customWidth="1"/>
    <col min="9" max="9" width="20.7109375" style="66"/>
    <col min="10" max="10" width="12.5703125" style="66" customWidth="1"/>
    <col min="11" max="11" width="20.7109375" style="66"/>
    <col min="12" max="13" width="12.5703125" style="61" customWidth="1"/>
    <col min="14" max="14" width="20.7109375" style="61"/>
    <col min="15" max="17" width="13.85546875" style="139" hidden="1" customWidth="1"/>
    <col min="18" max="16384" width="20.7109375" style="61"/>
  </cols>
  <sheetData>
    <row r="1" spans="2:17" ht="12.75" customHeight="1" x14ac:dyDescent="0.2">
      <c r="F1" s="61"/>
      <c r="G1" s="61"/>
      <c r="H1" s="61"/>
      <c r="I1" s="61"/>
      <c r="J1" s="61"/>
      <c r="K1" s="61"/>
    </row>
    <row r="2" spans="2:17" s="62" customFormat="1" ht="12.75" customHeight="1" x14ac:dyDescent="0.2">
      <c r="O2" s="140"/>
      <c r="P2" s="140"/>
      <c r="Q2" s="140"/>
    </row>
    <row r="3" spans="2:17" ht="12.75" customHeight="1" x14ac:dyDescent="0.2">
      <c r="F3" s="61"/>
      <c r="G3" s="61"/>
      <c r="H3" s="61"/>
      <c r="I3" s="61"/>
      <c r="J3" s="61"/>
      <c r="K3" s="61"/>
    </row>
    <row r="4" spans="2:17" s="63" customFormat="1" ht="19.5" customHeight="1" x14ac:dyDescent="0.3">
      <c r="B4" s="189" t="s">
        <v>75</v>
      </c>
      <c r="C4" s="190"/>
      <c r="D4" s="190"/>
      <c r="E4" s="190"/>
      <c r="F4" s="190"/>
      <c r="G4" s="190"/>
      <c r="H4" s="190"/>
      <c r="I4" s="190"/>
      <c r="J4" s="190"/>
      <c r="K4" s="190"/>
      <c r="L4" s="190"/>
      <c r="M4" s="190"/>
      <c r="N4" s="190"/>
      <c r="O4" s="139"/>
      <c r="P4" s="174"/>
      <c r="Q4" s="174"/>
    </row>
    <row r="5" spans="2:17" ht="12.75" customHeight="1" x14ac:dyDescent="0.2">
      <c r="F5" s="61"/>
      <c r="G5" s="61"/>
      <c r="H5" s="61"/>
      <c r="I5" s="61"/>
      <c r="J5" s="61"/>
      <c r="K5" s="61"/>
    </row>
    <row r="6" spans="2:17" s="64" customFormat="1" ht="18.75" customHeight="1" x14ac:dyDescent="0.3">
      <c r="B6" s="64" t="str">
        <f>IDFxxxxxx!B6</f>
        <v xml:space="preserve">Appel à projets : </v>
      </c>
      <c r="C6" s="246"/>
      <c r="D6" s="246"/>
      <c r="E6" s="246"/>
      <c r="F6" s="246"/>
      <c r="G6" s="246"/>
      <c r="H6" s="246"/>
      <c r="I6" s="246"/>
      <c r="J6" s="246"/>
      <c r="K6" s="246"/>
      <c r="L6" s="246"/>
      <c r="M6" s="246"/>
      <c r="N6" s="246"/>
      <c r="O6" s="141"/>
      <c r="P6" s="141"/>
      <c r="Q6" s="141"/>
    </row>
    <row r="7" spans="2:17" ht="12.75" customHeight="1" x14ac:dyDescent="0.2">
      <c r="F7" s="61"/>
      <c r="G7" s="61"/>
      <c r="H7" s="61"/>
      <c r="I7" s="61"/>
      <c r="J7" s="61"/>
      <c r="K7" s="61"/>
    </row>
    <row r="8" spans="2:17" s="66" customFormat="1" ht="12.75" customHeight="1" x14ac:dyDescent="0.2">
      <c r="B8" s="65"/>
      <c r="C8" s="65"/>
      <c r="D8" s="65"/>
      <c r="E8" s="65"/>
      <c r="F8" s="243" t="s">
        <v>76</v>
      </c>
      <c r="G8" s="243"/>
      <c r="H8" s="244" t="s">
        <v>77</v>
      </c>
      <c r="I8" s="244"/>
      <c r="J8" s="245" t="s">
        <v>78</v>
      </c>
      <c r="K8" s="245"/>
      <c r="L8" s="243" t="s">
        <v>79</v>
      </c>
      <c r="M8" s="243"/>
      <c r="N8" s="243"/>
      <c r="O8" s="138"/>
      <c r="P8" s="139"/>
      <c r="Q8" s="139"/>
    </row>
    <row r="9" spans="2:17" s="66" customFormat="1" ht="26.25" customHeight="1" x14ac:dyDescent="0.2">
      <c r="B9" s="169" t="s">
        <v>80</v>
      </c>
      <c r="C9" s="169" t="s">
        <v>24</v>
      </c>
      <c r="D9" s="169" t="s">
        <v>81</v>
      </c>
      <c r="E9" s="169" t="s">
        <v>82</v>
      </c>
      <c r="F9" s="170" t="s">
        <v>83</v>
      </c>
      <c r="G9" s="170" t="s">
        <v>84</v>
      </c>
      <c r="H9" s="171" t="s">
        <v>85</v>
      </c>
      <c r="I9" s="171" t="s">
        <v>86</v>
      </c>
      <c r="J9" s="172" t="s">
        <v>87</v>
      </c>
      <c r="K9" s="172" t="s">
        <v>88</v>
      </c>
      <c r="L9" s="173" t="s">
        <v>89</v>
      </c>
      <c r="M9" s="173" t="s">
        <v>14</v>
      </c>
      <c r="N9" s="173" t="s">
        <v>90</v>
      </c>
      <c r="O9" s="169" t="s">
        <v>91</v>
      </c>
      <c r="P9" s="169" t="s">
        <v>92</v>
      </c>
      <c r="Q9" s="169" t="s">
        <v>93</v>
      </c>
    </row>
    <row r="10" spans="2:17" ht="12.75" customHeight="1" x14ac:dyDescent="0.2">
      <c r="B10" s="61" t="str" cm="1">
        <f t="array" aca="1" ref="B10" ca="1">IF(ROWS($1:7)&lt;=COUNTA(ListeF),INDEX(MID(ListeF,FIND("]",ListeF)+1,100),ROWS($1:7)),"")</f>
        <v/>
      </c>
      <c r="C10" s="61" t="str" cm="1">
        <f t="array" aca="1" ref="C10" ca="1">IFERROR(INDIRECT(ListeNonClassée[[#This Row],[Liste des opérations]]&amp;"!D10"),"")</f>
        <v/>
      </c>
      <c r="D10" s="137" t="str" cm="1">
        <f t="array" aca="1" ref="D10" ca="1">IFERROR(INDIRECT(ListeNonClassée[[#This Row],[Liste des opérations]]&amp;"!D12"),"")</f>
        <v/>
      </c>
      <c r="E10" s="137" t="str" cm="1">
        <f t="array" aca="1" ref="E10" ca="1">IFERROR(INDIRECT(ListeNonClassée[[#This Row],[Liste des opérations]]&amp;"!g12"),"")</f>
        <v/>
      </c>
      <c r="F10" s="66" t="str" cm="1">
        <f t="array" aca="1" ref="F10" ca="1">IFERROR(INDIRECT(ListeNonClassée[[#This Row],[Liste des opérations]]&amp;"!D65")&amp;"/"&amp;INDIRECT(ListeNonClassée[[#This Row],[Liste des opérations]]&amp;"!E65"),"")</f>
        <v/>
      </c>
      <c r="G10" s="66" t="str" cm="1">
        <f t="array" aca="1" ref="G10" ca="1">IFERROR(INDIRECT(ListeNonClassée[[#This Row],[Liste des opérations]]&amp;"!G65"),"")</f>
        <v/>
      </c>
      <c r="H10" s="66" t="str" cm="1">
        <f t="array" aca="1" ref="H10" ca="1">IFERROR(INDIRECT($B10&amp;"!D66")&amp;"/"&amp;INDIRECT($B10&amp;"!E66"),"")</f>
        <v/>
      </c>
      <c r="I10" s="66" t="str" cm="1">
        <f t="array" aca="1" ref="I10" ca="1">IFERROR(INDIRECT($B10&amp;"!G66"),"")</f>
        <v/>
      </c>
      <c r="J10" s="66" t="str" cm="1">
        <f t="array" aca="1" ref="J10" ca="1">IFERROR(INDIRECT(ListeNonClassée[[#This Row],[Liste des opérations]]&amp;"!D67")&amp;"/"&amp;INDIRECT($B10&amp;"!E67"),"")</f>
        <v/>
      </c>
      <c r="K10" s="66" t="str" cm="1">
        <f t="array" aca="1" ref="K10" ca="1">IFERROR(INDIRECT(ListeNonClassée[[#This Row],[Liste des opérations]]&amp;"!G67"),"")</f>
        <v/>
      </c>
      <c r="L10" s="66" t="str" cm="1">
        <f t="array" aca="1" ref="L10" ca="1">IFERROR(INDIRECT(ListeNonClassée[[#This Row],[Liste des opérations]]&amp;"!D68")&amp;"/"&amp;INDIRECT(ListeNonClassée[[#This Row],[Liste des opérations]]&amp;"!E68"),"")</f>
        <v/>
      </c>
      <c r="M10" s="67" t="str" cm="1">
        <f t="array" aca="1" ref="M10" ca="1">IFERROR(INDIRECT(ListeNonClassée[[#This Row],[Liste des opérations]]&amp;"!D68")/INDIRECT(ListeNonClassée[[#This Row],[Liste des opérations]]&amp;"!E68"),"")</f>
        <v/>
      </c>
      <c r="N10" s="66" t="str" cm="1">
        <f t="array" aca="1" ref="N10" ca="1">IFERROR(INDIRECT(ListeNonClassée[[#This Row],[Liste des opérations]]&amp;"!G68"),"")</f>
        <v/>
      </c>
      <c r="O10" s="139" t="str">
        <f ca="1">IF(ListeNonClassée[[#This Row],[avis]]="favorable",_xlfn.RANK.EQ(ListeNonClassée[[#This Row],[%]],ListeNonClassée[%]),"")</f>
        <v/>
      </c>
      <c r="P10" s="139" t="str">
        <f ca="1">IF(ListeNonClassée[[#This Row],[avis]]="défavorable",_xlfn.RANK.EQ(ListeNonClassée[[#This Row],[%]],ListeNonClassée[%]),"")</f>
        <v/>
      </c>
      <c r="Q10" s="139" t="str">
        <f ca="1">IF(SUM(ListeNonClassée[[#This Row],[Priorisation favorable ]:[Priorisation Défavorable]])=0,"",SUM(ListeNonClassée[[#This Row],[Priorisation favorable ]:[Priorisation Défavorable]]))</f>
        <v/>
      </c>
    </row>
    <row r="11" spans="2:17" ht="12.75" customHeight="1" x14ac:dyDescent="0.2">
      <c r="B11" s="61" t="str" cm="1">
        <f t="array" aca="1" ref="B11" ca="1">IF(ROWS($1:8)&lt;=COUNTA(ListeF),INDEX(MID(ListeF,FIND("]",ListeF)+1,100),ROWS($1:8)),"")</f>
        <v/>
      </c>
      <c r="C11" s="61" t="str" cm="1">
        <f t="array" aca="1" ref="C11" ca="1">IFERROR(INDIRECT(ListeNonClassée[[#This Row],[Liste des opérations]]&amp;"!D10"),"")</f>
        <v/>
      </c>
      <c r="D11" s="137" t="str" cm="1">
        <f t="array" aca="1" ref="D11" ca="1">IFERROR(INDIRECT(ListeNonClassée[[#This Row],[Liste des opérations]]&amp;"!D12"),"")</f>
        <v/>
      </c>
      <c r="E11" s="137" t="str" cm="1">
        <f t="array" aca="1" ref="E11" ca="1">IFERROR(INDIRECT(ListeNonClassée[[#This Row],[Liste des opérations]]&amp;"!g12"),"")</f>
        <v/>
      </c>
      <c r="F11" s="66" t="str" cm="1">
        <f t="array" aca="1" ref="F11" ca="1">IFERROR(INDIRECT(ListeNonClassée[[#This Row],[Liste des opérations]]&amp;"!D65")&amp;"/"&amp;INDIRECT(ListeNonClassée[[#This Row],[Liste des opérations]]&amp;"!E65"),"")</f>
        <v/>
      </c>
      <c r="G11" s="66" t="str" cm="1">
        <f t="array" aca="1" ref="G11" ca="1">IFERROR(INDIRECT(ListeNonClassée[[#This Row],[Liste des opérations]]&amp;"!G65"),"")</f>
        <v/>
      </c>
      <c r="H11" s="66" t="str" cm="1">
        <f t="array" aca="1" ref="H11" ca="1">IFERROR(INDIRECT($B11&amp;"!D66")&amp;"/"&amp;INDIRECT($B11&amp;"!E66"),"")</f>
        <v/>
      </c>
      <c r="I11" s="66" t="str" cm="1">
        <f t="array" aca="1" ref="I11" ca="1">IFERROR(INDIRECT($B11&amp;"!G66"),"")</f>
        <v/>
      </c>
      <c r="J11" s="66" t="str" cm="1">
        <f t="array" aca="1" ref="J11" ca="1">IFERROR(INDIRECT(ListeNonClassée[[#This Row],[Liste des opérations]]&amp;"!D67")&amp;"/"&amp;INDIRECT($B11&amp;"!E67"),"")</f>
        <v/>
      </c>
      <c r="K11" s="66" t="str" cm="1">
        <f t="array" aca="1" ref="K11" ca="1">IFERROR(INDIRECT(ListeNonClassée[[#This Row],[Liste des opérations]]&amp;"!G67"),"")</f>
        <v/>
      </c>
      <c r="L11" s="66" t="str" cm="1">
        <f t="array" aca="1" ref="L11" ca="1">IFERROR(INDIRECT(ListeNonClassée[[#This Row],[Liste des opérations]]&amp;"!D68")&amp;"/"&amp;INDIRECT(ListeNonClassée[[#This Row],[Liste des opérations]]&amp;"!E68"),"")</f>
        <v/>
      </c>
      <c r="M11" s="67" t="str" cm="1">
        <f t="array" aca="1" ref="M11" ca="1">IFERROR(INDIRECT(ListeNonClassée[[#This Row],[Liste des opérations]]&amp;"!D68")/INDIRECT(ListeNonClassée[[#This Row],[Liste des opérations]]&amp;"!E68"),"")</f>
        <v/>
      </c>
      <c r="N11" s="66" t="str" cm="1">
        <f t="array" aca="1" ref="N11" ca="1">IFERROR(INDIRECT(ListeNonClassée[[#This Row],[Liste des opérations]]&amp;"!G68"),"")</f>
        <v/>
      </c>
      <c r="O11" s="139" t="str">
        <f ca="1">IF(ListeNonClassée[[#This Row],[avis]]="favorable",_xlfn.RANK.EQ(ListeNonClassée[[#This Row],[%]],ListeNonClassée[%]),"")</f>
        <v/>
      </c>
      <c r="P11" s="139" t="str">
        <f ca="1">IF(ListeNonClassée[[#This Row],[avis]]="défavorable",_xlfn.RANK.EQ(ListeNonClassée[[#This Row],[%]],ListeNonClassée[%]),"")</f>
        <v/>
      </c>
      <c r="Q11" s="139" t="str">
        <f ca="1">IF(SUM(ListeNonClassée[[#This Row],[Priorisation favorable ]:[Priorisation Défavorable]])=0,"",SUM(ListeNonClassée[[#This Row],[Priorisation favorable ]:[Priorisation Défavorable]]))</f>
        <v/>
      </c>
    </row>
    <row r="12" spans="2:17" ht="12.75" customHeight="1" x14ac:dyDescent="0.2">
      <c r="B12" s="61" t="str" cm="1">
        <f t="array" aca="1" ref="B12" ca="1">IF(ROWS($1:9)&lt;=COUNTA(ListeF),INDEX(MID(ListeF,FIND("]",ListeF)+1,100),ROWS($1:9)),"")</f>
        <v/>
      </c>
      <c r="C12" s="61" t="str" cm="1">
        <f t="array" aca="1" ref="C12" ca="1">IFERROR(INDIRECT(ListeNonClassée[[#This Row],[Liste des opérations]]&amp;"!D10"),"")</f>
        <v/>
      </c>
      <c r="D12" s="137" t="str" cm="1">
        <f t="array" aca="1" ref="D12" ca="1">IFERROR(INDIRECT(ListeNonClassée[[#This Row],[Liste des opérations]]&amp;"!D12"),"")</f>
        <v/>
      </c>
      <c r="E12" s="137" t="str" cm="1">
        <f t="array" aca="1" ref="E12" ca="1">IFERROR(INDIRECT(ListeNonClassée[[#This Row],[Liste des opérations]]&amp;"!g12"),"")</f>
        <v/>
      </c>
      <c r="F12" s="66" t="str" cm="1">
        <f t="array" aca="1" ref="F12" ca="1">IFERROR(INDIRECT(ListeNonClassée[[#This Row],[Liste des opérations]]&amp;"!D65")&amp;"/"&amp;INDIRECT(ListeNonClassée[[#This Row],[Liste des opérations]]&amp;"!E65"),"")</f>
        <v/>
      </c>
      <c r="G12" s="66" t="str" cm="1">
        <f t="array" aca="1" ref="G12" ca="1">IFERROR(INDIRECT(ListeNonClassée[[#This Row],[Liste des opérations]]&amp;"!G65"),"")</f>
        <v/>
      </c>
      <c r="H12" s="66" t="str" cm="1">
        <f t="array" aca="1" ref="H12" ca="1">IFERROR(INDIRECT($B12&amp;"!D66")&amp;"/"&amp;INDIRECT($B12&amp;"!E66"),"")</f>
        <v/>
      </c>
      <c r="I12" s="66" t="str" cm="1">
        <f t="array" aca="1" ref="I12" ca="1">IFERROR(INDIRECT($B12&amp;"!G66"),"")</f>
        <v/>
      </c>
      <c r="J12" s="66" t="str" cm="1">
        <f t="array" aca="1" ref="J12" ca="1">IFERROR(INDIRECT(ListeNonClassée[[#This Row],[Liste des opérations]]&amp;"!D67")&amp;"/"&amp;INDIRECT($B12&amp;"!E67"),"")</f>
        <v/>
      </c>
      <c r="K12" s="66" t="str" cm="1">
        <f t="array" aca="1" ref="K12" ca="1">IFERROR(INDIRECT(ListeNonClassée[[#This Row],[Liste des opérations]]&amp;"!G67"),"")</f>
        <v/>
      </c>
      <c r="L12" s="66" t="str" cm="1">
        <f t="array" aca="1" ref="L12" ca="1">IFERROR(INDIRECT(ListeNonClassée[[#This Row],[Liste des opérations]]&amp;"!D68")&amp;"/"&amp;INDIRECT(ListeNonClassée[[#This Row],[Liste des opérations]]&amp;"!E68"),"")</f>
        <v/>
      </c>
      <c r="M12" s="67" t="str" cm="1">
        <f t="array" aca="1" ref="M12" ca="1">IFERROR(INDIRECT(ListeNonClassée[[#This Row],[Liste des opérations]]&amp;"!D68")/INDIRECT(ListeNonClassée[[#This Row],[Liste des opérations]]&amp;"!E68"),"")</f>
        <v/>
      </c>
      <c r="N12" s="66" t="str" cm="1">
        <f t="array" aca="1" ref="N12" ca="1">IFERROR(INDIRECT(ListeNonClassée[[#This Row],[Liste des opérations]]&amp;"!G68"),"")</f>
        <v/>
      </c>
      <c r="O12" s="139" t="str">
        <f ca="1">IF(ListeNonClassée[[#This Row],[avis]]="favorable",_xlfn.RANK.EQ(ListeNonClassée[[#This Row],[%]],ListeNonClassée[%]),"")</f>
        <v/>
      </c>
      <c r="P12" s="139" t="str">
        <f ca="1">IF(ListeNonClassée[[#This Row],[avis]]="défavorable",_xlfn.RANK.EQ(ListeNonClassée[[#This Row],[%]],ListeNonClassée[%]),"")</f>
        <v/>
      </c>
      <c r="Q12" s="139" t="str">
        <f ca="1">IF(SUM(ListeNonClassée[[#This Row],[Priorisation favorable ]:[Priorisation Défavorable]])=0,"",SUM(ListeNonClassée[[#This Row],[Priorisation favorable ]:[Priorisation Défavorable]]))</f>
        <v/>
      </c>
    </row>
    <row r="13" spans="2:17" ht="12.75" customHeight="1" x14ac:dyDescent="0.2">
      <c r="B13" s="61" t="str" cm="1">
        <f t="array" aca="1" ref="B13" ca="1">IF(ROWS($1:10)&lt;=COUNTA(ListeF),INDEX(MID(ListeF,FIND("]",ListeF)+1,100),ROWS($1:10)),"")</f>
        <v/>
      </c>
      <c r="C13" s="61" t="str" cm="1">
        <f t="array" aca="1" ref="C13" ca="1">IFERROR(INDIRECT(ListeNonClassée[[#This Row],[Liste des opérations]]&amp;"!D10"),"")</f>
        <v/>
      </c>
      <c r="D13" s="137" t="str" cm="1">
        <f t="array" aca="1" ref="D13" ca="1">IFERROR(INDIRECT(ListeNonClassée[[#This Row],[Liste des opérations]]&amp;"!D12"),"")</f>
        <v/>
      </c>
      <c r="E13" s="137" t="str" cm="1">
        <f t="array" aca="1" ref="E13" ca="1">IFERROR(INDIRECT(ListeNonClassée[[#This Row],[Liste des opérations]]&amp;"!g12"),"")</f>
        <v/>
      </c>
      <c r="F13" s="66" t="str" cm="1">
        <f t="array" aca="1" ref="F13" ca="1">IFERROR(INDIRECT(ListeNonClassée[[#This Row],[Liste des opérations]]&amp;"!D65")&amp;"/"&amp;INDIRECT(ListeNonClassée[[#This Row],[Liste des opérations]]&amp;"!E65"),"")</f>
        <v/>
      </c>
      <c r="G13" s="66" t="str" cm="1">
        <f t="array" aca="1" ref="G13" ca="1">IFERROR(INDIRECT(ListeNonClassée[[#This Row],[Liste des opérations]]&amp;"!G65"),"")</f>
        <v/>
      </c>
      <c r="H13" s="66" t="str" cm="1">
        <f t="array" aca="1" ref="H13" ca="1">IFERROR(INDIRECT($B13&amp;"!D66")&amp;"/"&amp;INDIRECT($B13&amp;"!E66"),"")</f>
        <v/>
      </c>
      <c r="I13" s="66" t="str" cm="1">
        <f t="array" aca="1" ref="I13" ca="1">IFERROR(INDIRECT($B13&amp;"!G66"),"")</f>
        <v/>
      </c>
      <c r="J13" s="66" t="str" cm="1">
        <f t="array" aca="1" ref="J13" ca="1">IFERROR(INDIRECT(ListeNonClassée[[#This Row],[Liste des opérations]]&amp;"!D67")&amp;"/"&amp;INDIRECT($B13&amp;"!E67"),"")</f>
        <v/>
      </c>
      <c r="K13" s="66" t="str" cm="1">
        <f t="array" aca="1" ref="K13" ca="1">IFERROR(INDIRECT(ListeNonClassée[[#This Row],[Liste des opérations]]&amp;"!G67"),"")</f>
        <v/>
      </c>
      <c r="L13" s="66" t="str" cm="1">
        <f t="array" aca="1" ref="L13" ca="1">IFERROR(INDIRECT(ListeNonClassée[[#This Row],[Liste des opérations]]&amp;"!D68")&amp;"/"&amp;INDIRECT(ListeNonClassée[[#This Row],[Liste des opérations]]&amp;"!E68"),"")</f>
        <v/>
      </c>
      <c r="M13" s="67" t="str" cm="1">
        <f t="array" aca="1" ref="M13" ca="1">IFERROR(INDIRECT(ListeNonClassée[[#This Row],[Liste des opérations]]&amp;"!D68")/INDIRECT(ListeNonClassée[[#This Row],[Liste des opérations]]&amp;"!E68"),"")</f>
        <v/>
      </c>
      <c r="N13" s="66" t="str" cm="1">
        <f t="array" aca="1" ref="N13" ca="1">IFERROR(INDIRECT(ListeNonClassée[[#This Row],[Liste des opérations]]&amp;"!G68"),"")</f>
        <v/>
      </c>
      <c r="O13" s="139" t="str">
        <f ca="1">IF(ListeNonClassée[[#This Row],[avis]]="favorable",_xlfn.RANK.EQ(ListeNonClassée[[#This Row],[%]],ListeNonClassée[%]),"")</f>
        <v/>
      </c>
      <c r="P13" s="139" t="str">
        <f ca="1">IF(ListeNonClassée[[#This Row],[avis]]="défavorable",_xlfn.RANK.EQ(ListeNonClassée[[#This Row],[%]],ListeNonClassée[%]),"")</f>
        <v/>
      </c>
      <c r="Q13" s="139" t="str">
        <f ca="1">IF(SUM(ListeNonClassée[[#This Row],[Priorisation favorable ]:[Priorisation Défavorable]])=0,"",SUM(ListeNonClassée[[#This Row],[Priorisation favorable ]:[Priorisation Défavorable]]))</f>
        <v/>
      </c>
    </row>
    <row r="14" spans="2:17" ht="12.75" customHeight="1" x14ac:dyDescent="0.2">
      <c r="B14" s="61" t="str" cm="1">
        <f t="array" aca="1" ref="B14" ca="1">IF(ROWS($1:11)&lt;=COUNTA(ListeF),INDEX(MID(ListeF,FIND("]",ListeF)+1,100),ROWS($1:11)),"")</f>
        <v/>
      </c>
      <c r="C14" s="61" t="str" cm="1">
        <f t="array" aca="1" ref="C14" ca="1">IFERROR(INDIRECT(ListeNonClassée[[#This Row],[Liste des opérations]]&amp;"!D10"),"")</f>
        <v/>
      </c>
      <c r="D14" s="137" t="str" cm="1">
        <f t="array" aca="1" ref="D14" ca="1">IFERROR(INDIRECT(ListeNonClassée[[#This Row],[Liste des opérations]]&amp;"!D12"),"")</f>
        <v/>
      </c>
      <c r="E14" s="137" t="str" cm="1">
        <f t="array" aca="1" ref="E14" ca="1">IFERROR(INDIRECT(ListeNonClassée[[#This Row],[Liste des opérations]]&amp;"!g12"),"")</f>
        <v/>
      </c>
      <c r="F14" s="66" t="str" cm="1">
        <f t="array" aca="1" ref="F14" ca="1">IFERROR(INDIRECT(ListeNonClassée[[#This Row],[Liste des opérations]]&amp;"!D65")&amp;"/"&amp;INDIRECT(ListeNonClassée[[#This Row],[Liste des opérations]]&amp;"!E65"),"")</f>
        <v/>
      </c>
      <c r="G14" s="66" t="str" cm="1">
        <f t="array" aca="1" ref="G14" ca="1">IFERROR(INDIRECT(ListeNonClassée[[#This Row],[Liste des opérations]]&amp;"!G65"),"")</f>
        <v/>
      </c>
      <c r="H14" s="66" t="str" cm="1">
        <f t="array" aca="1" ref="H14" ca="1">IFERROR(INDIRECT($B14&amp;"!D66")&amp;"/"&amp;INDIRECT($B14&amp;"!E66"),"")</f>
        <v/>
      </c>
      <c r="I14" s="66" t="str" cm="1">
        <f t="array" aca="1" ref="I14" ca="1">IFERROR(INDIRECT($B14&amp;"!G66"),"")</f>
        <v/>
      </c>
      <c r="J14" s="66" t="str" cm="1">
        <f t="array" aca="1" ref="J14" ca="1">IFERROR(INDIRECT(ListeNonClassée[[#This Row],[Liste des opérations]]&amp;"!D67")&amp;"/"&amp;INDIRECT($B14&amp;"!E67"),"")</f>
        <v/>
      </c>
      <c r="K14" s="66" t="str" cm="1">
        <f t="array" aca="1" ref="K14" ca="1">IFERROR(INDIRECT(ListeNonClassée[[#This Row],[Liste des opérations]]&amp;"!G67"),"")</f>
        <v/>
      </c>
      <c r="L14" s="66" t="str" cm="1">
        <f t="array" aca="1" ref="L14" ca="1">IFERROR(INDIRECT(ListeNonClassée[[#This Row],[Liste des opérations]]&amp;"!D68")&amp;"/"&amp;INDIRECT(ListeNonClassée[[#This Row],[Liste des opérations]]&amp;"!E68"),"")</f>
        <v/>
      </c>
      <c r="M14" s="67" t="str" cm="1">
        <f t="array" aca="1" ref="M14" ca="1">IFERROR(INDIRECT(ListeNonClassée[[#This Row],[Liste des opérations]]&amp;"!D68")/INDIRECT(ListeNonClassée[[#This Row],[Liste des opérations]]&amp;"!E68"),"")</f>
        <v/>
      </c>
      <c r="N14" s="66" t="str" cm="1">
        <f t="array" aca="1" ref="N14" ca="1">IFERROR(INDIRECT(ListeNonClassée[[#This Row],[Liste des opérations]]&amp;"!G68"),"")</f>
        <v/>
      </c>
      <c r="O14" s="139" t="str">
        <f ca="1">IF(ListeNonClassée[[#This Row],[avis]]="favorable",_xlfn.RANK.EQ(ListeNonClassée[[#This Row],[%]],ListeNonClassée[%]),"")</f>
        <v/>
      </c>
      <c r="P14" s="139" t="str">
        <f ca="1">IF(ListeNonClassée[[#This Row],[avis]]="défavorable",_xlfn.RANK.EQ(ListeNonClassée[[#This Row],[%]],ListeNonClassée[%]),"")</f>
        <v/>
      </c>
      <c r="Q14" s="139" t="str">
        <f ca="1">IF(SUM(ListeNonClassée[[#This Row],[Priorisation favorable ]:[Priorisation Défavorable]])=0,"",SUM(ListeNonClassée[[#This Row],[Priorisation favorable ]:[Priorisation Défavorable]]))</f>
        <v/>
      </c>
    </row>
    <row r="15" spans="2:17" s="68" customFormat="1" ht="12.75" customHeight="1" x14ac:dyDescent="0.2">
      <c r="B15" s="61" t="str" cm="1">
        <f t="array" aca="1" ref="B15" ca="1">IF(ROWS($1:12)&lt;=COUNTA(ListeF),INDEX(MID(ListeF,FIND("]",ListeF)+1,100),ROWS($1:12)),"")</f>
        <v/>
      </c>
      <c r="C15" s="61" t="str" cm="1">
        <f t="array" aca="1" ref="C15" ca="1">IFERROR(INDIRECT(ListeNonClassée[[#This Row],[Liste des opérations]]&amp;"!D10"),"")</f>
        <v/>
      </c>
      <c r="D15" s="137" t="str" cm="1">
        <f t="array" aca="1" ref="D15" ca="1">IFERROR(INDIRECT(ListeNonClassée[[#This Row],[Liste des opérations]]&amp;"!D12"),"")</f>
        <v/>
      </c>
      <c r="E15" s="137" t="str" cm="1">
        <f t="array" aca="1" ref="E15" ca="1">IFERROR(INDIRECT(ListeNonClassée[[#This Row],[Liste des opérations]]&amp;"!g12"),"")</f>
        <v/>
      </c>
      <c r="F15" s="66" t="str" cm="1">
        <f t="array" aca="1" ref="F15" ca="1">IFERROR(INDIRECT(ListeNonClassée[[#This Row],[Liste des opérations]]&amp;"!D65")&amp;"/"&amp;INDIRECT(ListeNonClassée[[#This Row],[Liste des opérations]]&amp;"!E65"),"")</f>
        <v/>
      </c>
      <c r="G15" s="66" t="str" cm="1">
        <f t="array" aca="1" ref="G15" ca="1">IFERROR(INDIRECT(ListeNonClassée[[#This Row],[Liste des opérations]]&amp;"!G65"),"")</f>
        <v/>
      </c>
      <c r="H15" s="66" t="str" cm="1">
        <f t="array" aca="1" ref="H15" ca="1">IFERROR(INDIRECT($B15&amp;"!D66")&amp;"/"&amp;INDIRECT($B15&amp;"!E66"),"")</f>
        <v/>
      </c>
      <c r="I15" s="66" t="str" cm="1">
        <f t="array" aca="1" ref="I15" ca="1">IFERROR(INDIRECT($B15&amp;"!G66"),"")</f>
        <v/>
      </c>
      <c r="J15" s="66" t="str" cm="1">
        <f t="array" aca="1" ref="J15" ca="1">IFERROR(INDIRECT(ListeNonClassée[[#This Row],[Liste des opérations]]&amp;"!D67")&amp;"/"&amp;INDIRECT($B15&amp;"!E67"),"")</f>
        <v/>
      </c>
      <c r="K15" s="66" t="str" cm="1">
        <f t="array" aca="1" ref="K15" ca="1">IFERROR(INDIRECT(ListeNonClassée[[#This Row],[Liste des opérations]]&amp;"!G67"),"")</f>
        <v/>
      </c>
      <c r="L15" s="66" t="str" cm="1">
        <f t="array" aca="1" ref="L15" ca="1">IFERROR(INDIRECT(ListeNonClassée[[#This Row],[Liste des opérations]]&amp;"!D68")&amp;"/"&amp;INDIRECT(ListeNonClassée[[#This Row],[Liste des opérations]]&amp;"!E68"),"")</f>
        <v/>
      </c>
      <c r="M15" s="67" t="str" cm="1">
        <f t="array" aca="1" ref="M15" ca="1">IFERROR(INDIRECT(ListeNonClassée[[#This Row],[Liste des opérations]]&amp;"!D68")/INDIRECT(ListeNonClassée[[#This Row],[Liste des opérations]]&amp;"!E68"),"")</f>
        <v/>
      </c>
      <c r="N15" s="66" t="str" cm="1">
        <f t="array" aca="1" ref="N15" ca="1">IFERROR(INDIRECT(ListeNonClassée[[#This Row],[Liste des opérations]]&amp;"!G68"),"")</f>
        <v/>
      </c>
      <c r="O15" s="139" t="str">
        <f ca="1">IF(ListeNonClassée[[#This Row],[avis]]="favorable",_xlfn.RANK.EQ(ListeNonClassée[[#This Row],[%]],ListeNonClassée[%]),"")</f>
        <v/>
      </c>
      <c r="P15" s="139" t="str">
        <f ca="1">IF(ListeNonClassée[[#This Row],[avis]]="défavorable",_xlfn.RANK.EQ(ListeNonClassée[[#This Row],[%]],ListeNonClassée[%]),"")</f>
        <v/>
      </c>
      <c r="Q15" s="139" t="str">
        <f ca="1">IF(SUM(ListeNonClassée[[#This Row],[Priorisation favorable ]:[Priorisation Défavorable]])=0,"",SUM(ListeNonClassée[[#This Row],[Priorisation favorable ]:[Priorisation Défavorable]]))</f>
        <v/>
      </c>
    </row>
    <row r="16" spans="2:17" ht="12.75" customHeight="1" x14ac:dyDescent="0.2">
      <c r="B16" s="61" t="str" cm="1">
        <f t="array" aca="1" ref="B16" ca="1">IF(ROWS($1:13)&lt;=COUNTA(ListeF),INDEX(MID(ListeF,FIND("]",ListeF)+1,100),ROWS($1:13)),"")</f>
        <v/>
      </c>
      <c r="C16" s="61" t="str" cm="1">
        <f t="array" aca="1" ref="C16" ca="1">IFERROR(INDIRECT(ListeNonClassée[[#This Row],[Liste des opérations]]&amp;"!D10"),"")</f>
        <v/>
      </c>
      <c r="D16" s="137" t="str" cm="1">
        <f t="array" aca="1" ref="D16" ca="1">IFERROR(INDIRECT(ListeNonClassée[[#This Row],[Liste des opérations]]&amp;"!D12"),"")</f>
        <v/>
      </c>
      <c r="E16" s="137" t="str" cm="1">
        <f t="array" aca="1" ref="E16" ca="1">IFERROR(INDIRECT(ListeNonClassée[[#This Row],[Liste des opérations]]&amp;"!g12"),"")</f>
        <v/>
      </c>
      <c r="F16" s="66" t="str" cm="1">
        <f t="array" aca="1" ref="F16" ca="1">IFERROR(INDIRECT(ListeNonClassée[[#This Row],[Liste des opérations]]&amp;"!D65")&amp;"/"&amp;INDIRECT(ListeNonClassée[[#This Row],[Liste des opérations]]&amp;"!E65"),"")</f>
        <v/>
      </c>
      <c r="G16" s="66" t="str" cm="1">
        <f t="array" aca="1" ref="G16" ca="1">IFERROR(INDIRECT(ListeNonClassée[[#This Row],[Liste des opérations]]&amp;"!G65"),"")</f>
        <v/>
      </c>
      <c r="H16" s="66" t="str" cm="1">
        <f t="array" aca="1" ref="H16" ca="1">IFERROR(INDIRECT($B16&amp;"!D66")&amp;"/"&amp;INDIRECT($B16&amp;"!E66"),"")</f>
        <v/>
      </c>
      <c r="I16" s="66" t="str" cm="1">
        <f t="array" aca="1" ref="I16" ca="1">IFERROR(INDIRECT($B16&amp;"!G66"),"")</f>
        <v/>
      </c>
      <c r="J16" s="66" t="str" cm="1">
        <f t="array" aca="1" ref="J16" ca="1">IFERROR(INDIRECT(ListeNonClassée[[#This Row],[Liste des opérations]]&amp;"!D67")&amp;"/"&amp;INDIRECT($B16&amp;"!E67"),"")</f>
        <v/>
      </c>
      <c r="K16" s="66" t="str" cm="1">
        <f t="array" aca="1" ref="K16" ca="1">IFERROR(INDIRECT(ListeNonClassée[[#This Row],[Liste des opérations]]&amp;"!G67"),"")</f>
        <v/>
      </c>
      <c r="L16" s="66" t="str" cm="1">
        <f t="array" aca="1" ref="L16" ca="1">IFERROR(INDIRECT(ListeNonClassée[[#This Row],[Liste des opérations]]&amp;"!D68")&amp;"/"&amp;INDIRECT(ListeNonClassée[[#This Row],[Liste des opérations]]&amp;"!E68"),"")</f>
        <v/>
      </c>
      <c r="M16" s="67" t="str" cm="1">
        <f t="array" aca="1" ref="M16" ca="1">IFERROR(INDIRECT(ListeNonClassée[[#This Row],[Liste des opérations]]&amp;"!D68")/INDIRECT(ListeNonClassée[[#This Row],[Liste des opérations]]&amp;"!E68"),"")</f>
        <v/>
      </c>
      <c r="N16" s="66" t="str" cm="1">
        <f t="array" aca="1" ref="N16" ca="1">IFERROR(INDIRECT(ListeNonClassée[[#This Row],[Liste des opérations]]&amp;"!G68"),"")</f>
        <v/>
      </c>
      <c r="O16" s="139" t="str">
        <f ca="1">IF(ListeNonClassée[[#This Row],[avis]]="favorable",_xlfn.RANK.EQ(ListeNonClassée[[#This Row],[%]],ListeNonClassée[%]),"")</f>
        <v/>
      </c>
      <c r="P16" s="139" t="str">
        <f ca="1">IF(ListeNonClassée[[#This Row],[avis]]="défavorable",_xlfn.RANK.EQ(ListeNonClassée[[#This Row],[%]],ListeNonClassée[%]),"")</f>
        <v/>
      </c>
      <c r="Q16" s="139" t="str">
        <f ca="1">IF(SUM(ListeNonClassée[[#This Row],[Priorisation favorable ]:[Priorisation Défavorable]])=0,"",SUM(ListeNonClassée[[#This Row],[Priorisation favorable ]:[Priorisation Défavorable]]))</f>
        <v/>
      </c>
    </row>
    <row r="17" spans="2:17" ht="12.75" customHeight="1" x14ac:dyDescent="0.2">
      <c r="B17" s="61" t="str" cm="1">
        <f t="array" aca="1" ref="B17" ca="1">IF(ROWS($1:14)&lt;=COUNTA(ListeF),INDEX(MID(ListeF,FIND("]",ListeF)+1,100),ROWS($1:14)),"")</f>
        <v/>
      </c>
      <c r="C17" s="61" t="str" cm="1">
        <f t="array" aca="1" ref="C17" ca="1">IFERROR(INDIRECT(ListeNonClassée[[#This Row],[Liste des opérations]]&amp;"!D10"),"")</f>
        <v/>
      </c>
      <c r="D17" s="137" t="str" cm="1">
        <f t="array" aca="1" ref="D17" ca="1">IFERROR(INDIRECT(ListeNonClassée[[#This Row],[Liste des opérations]]&amp;"!D12"),"")</f>
        <v/>
      </c>
      <c r="E17" s="137" t="str" cm="1">
        <f t="array" aca="1" ref="E17" ca="1">IFERROR(INDIRECT(ListeNonClassée[[#This Row],[Liste des opérations]]&amp;"!g12"),"")</f>
        <v/>
      </c>
      <c r="F17" s="66" t="str" cm="1">
        <f t="array" aca="1" ref="F17" ca="1">IFERROR(INDIRECT(ListeNonClassée[[#This Row],[Liste des opérations]]&amp;"!D65")&amp;"/"&amp;INDIRECT(ListeNonClassée[[#This Row],[Liste des opérations]]&amp;"!E65"),"")</f>
        <v/>
      </c>
      <c r="G17" s="66" t="str" cm="1">
        <f t="array" aca="1" ref="G17" ca="1">IFERROR(INDIRECT(ListeNonClassée[[#This Row],[Liste des opérations]]&amp;"!G65"),"")</f>
        <v/>
      </c>
      <c r="H17" s="66" t="str" cm="1">
        <f t="array" aca="1" ref="H17" ca="1">IFERROR(INDIRECT($B17&amp;"!D66")&amp;"/"&amp;INDIRECT($B17&amp;"!E66"),"")</f>
        <v/>
      </c>
      <c r="I17" s="66" t="str" cm="1">
        <f t="array" aca="1" ref="I17" ca="1">IFERROR(INDIRECT($B17&amp;"!G66"),"")</f>
        <v/>
      </c>
      <c r="J17" s="66" t="str" cm="1">
        <f t="array" aca="1" ref="J17" ca="1">IFERROR(INDIRECT(ListeNonClassée[[#This Row],[Liste des opérations]]&amp;"!D67")&amp;"/"&amp;INDIRECT($B17&amp;"!E67"),"")</f>
        <v/>
      </c>
      <c r="K17" s="66" t="str" cm="1">
        <f t="array" aca="1" ref="K17" ca="1">IFERROR(INDIRECT(ListeNonClassée[[#This Row],[Liste des opérations]]&amp;"!G67"),"")</f>
        <v/>
      </c>
      <c r="L17" s="66" t="str" cm="1">
        <f t="array" aca="1" ref="L17" ca="1">IFERROR(INDIRECT(ListeNonClassée[[#This Row],[Liste des opérations]]&amp;"!D68")&amp;"/"&amp;INDIRECT(ListeNonClassée[[#This Row],[Liste des opérations]]&amp;"!E68"),"")</f>
        <v/>
      </c>
      <c r="M17" s="67" t="str" cm="1">
        <f t="array" aca="1" ref="M17" ca="1">IFERROR(INDIRECT(ListeNonClassée[[#This Row],[Liste des opérations]]&amp;"!D68")/INDIRECT(ListeNonClassée[[#This Row],[Liste des opérations]]&amp;"!E68"),"")</f>
        <v/>
      </c>
      <c r="N17" s="66" t="str" cm="1">
        <f t="array" aca="1" ref="N17" ca="1">IFERROR(INDIRECT(ListeNonClassée[[#This Row],[Liste des opérations]]&amp;"!G68"),"")</f>
        <v/>
      </c>
      <c r="O17" s="139" t="str">
        <f ca="1">IF(ListeNonClassée[[#This Row],[avis]]="favorable",_xlfn.RANK.EQ(ListeNonClassée[[#This Row],[%]],ListeNonClassée[%]),"")</f>
        <v/>
      </c>
      <c r="P17" s="139" t="str">
        <f ca="1">IF(ListeNonClassée[[#This Row],[avis]]="défavorable",_xlfn.RANK.EQ(ListeNonClassée[[#This Row],[%]],ListeNonClassée[%]),"")</f>
        <v/>
      </c>
      <c r="Q17" s="139" t="str">
        <f ca="1">IF(SUM(ListeNonClassée[[#This Row],[Priorisation favorable ]:[Priorisation Défavorable]])=0,"",SUM(ListeNonClassée[[#This Row],[Priorisation favorable ]:[Priorisation Défavorable]]))</f>
        <v/>
      </c>
    </row>
    <row r="18" spans="2:17" ht="12.75" customHeight="1" x14ac:dyDescent="0.2">
      <c r="B18" s="61" t="str" cm="1">
        <f t="array" aca="1" ref="B18" ca="1">IF(ROWS($1:15)&lt;=COUNTA(ListeF),INDEX(MID(ListeF,FIND("]",ListeF)+1,100),ROWS($1:15)),"")</f>
        <v/>
      </c>
      <c r="C18" s="61" t="str" cm="1">
        <f t="array" aca="1" ref="C18" ca="1">IFERROR(INDIRECT(ListeNonClassée[[#This Row],[Liste des opérations]]&amp;"!D10"),"")</f>
        <v/>
      </c>
      <c r="D18" s="137" t="str" cm="1">
        <f t="array" aca="1" ref="D18" ca="1">IFERROR(INDIRECT(ListeNonClassée[[#This Row],[Liste des opérations]]&amp;"!D12"),"")</f>
        <v/>
      </c>
      <c r="E18" s="137" t="str" cm="1">
        <f t="array" aca="1" ref="E18" ca="1">IFERROR(INDIRECT(ListeNonClassée[[#This Row],[Liste des opérations]]&amp;"!g12"),"")</f>
        <v/>
      </c>
      <c r="F18" s="66" t="str" cm="1">
        <f t="array" aca="1" ref="F18" ca="1">IFERROR(INDIRECT(ListeNonClassée[[#This Row],[Liste des opérations]]&amp;"!D65")&amp;"/"&amp;INDIRECT(ListeNonClassée[[#This Row],[Liste des opérations]]&amp;"!E65"),"")</f>
        <v/>
      </c>
      <c r="G18" s="66" t="str" cm="1">
        <f t="array" aca="1" ref="G18" ca="1">IFERROR(INDIRECT(ListeNonClassée[[#This Row],[Liste des opérations]]&amp;"!G65"),"")</f>
        <v/>
      </c>
      <c r="H18" s="66" t="str" cm="1">
        <f t="array" aca="1" ref="H18" ca="1">IFERROR(INDIRECT($B18&amp;"!D66")&amp;"/"&amp;INDIRECT($B18&amp;"!E66"),"")</f>
        <v/>
      </c>
      <c r="I18" s="66" t="str" cm="1">
        <f t="array" aca="1" ref="I18" ca="1">IFERROR(INDIRECT($B18&amp;"!G66"),"")</f>
        <v/>
      </c>
      <c r="J18" s="66" t="str" cm="1">
        <f t="array" aca="1" ref="J18" ca="1">IFERROR(INDIRECT(ListeNonClassée[[#This Row],[Liste des opérations]]&amp;"!D67")&amp;"/"&amp;INDIRECT($B18&amp;"!E67"),"")</f>
        <v/>
      </c>
      <c r="K18" s="66" t="str" cm="1">
        <f t="array" aca="1" ref="K18" ca="1">IFERROR(INDIRECT(ListeNonClassée[[#This Row],[Liste des opérations]]&amp;"!G67"),"")</f>
        <v/>
      </c>
      <c r="L18" s="66" t="str" cm="1">
        <f t="array" aca="1" ref="L18" ca="1">IFERROR(INDIRECT(ListeNonClassée[[#This Row],[Liste des opérations]]&amp;"!D68")&amp;"/"&amp;INDIRECT(ListeNonClassée[[#This Row],[Liste des opérations]]&amp;"!E68"),"")</f>
        <v/>
      </c>
      <c r="M18" s="67" t="str" cm="1">
        <f t="array" aca="1" ref="M18" ca="1">IFERROR(INDIRECT(ListeNonClassée[[#This Row],[Liste des opérations]]&amp;"!D68")/INDIRECT(ListeNonClassée[[#This Row],[Liste des opérations]]&amp;"!E68"),"")</f>
        <v/>
      </c>
      <c r="N18" s="66" t="str" cm="1">
        <f t="array" aca="1" ref="N18" ca="1">IFERROR(INDIRECT(ListeNonClassée[[#This Row],[Liste des opérations]]&amp;"!G68"),"")</f>
        <v/>
      </c>
      <c r="O18" s="139" t="str">
        <f ca="1">IF(ListeNonClassée[[#This Row],[avis]]="favorable",_xlfn.RANK.EQ(ListeNonClassée[[#This Row],[%]],ListeNonClassée[%]),"")</f>
        <v/>
      </c>
      <c r="P18" s="139" t="str">
        <f ca="1">IF(ListeNonClassée[[#This Row],[avis]]="défavorable",_xlfn.RANK.EQ(ListeNonClassée[[#This Row],[%]],ListeNonClassée[%]),"")</f>
        <v/>
      </c>
      <c r="Q18" s="139" t="str">
        <f ca="1">IF(SUM(ListeNonClassée[[#This Row],[Priorisation favorable ]:[Priorisation Défavorable]])=0,"",SUM(ListeNonClassée[[#This Row],[Priorisation favorable ]:[Priorisation Défavorable]]))</f>
        <v/>
      </c>
    </row>
    <row r="19" spans="2:17" ht="12.75" customHeight="1" x14ac:dyDescent="0.2">
      <c r="B19" s="61" t="str" cm="1">
        <f t="array" aca="1" ref="B19" ca="1">IF(ROWS($1:16)&lt;=COUNTA(ListeF),INDEX(MID(ListeF,FIND("]",ListeF)+1,100),ROWS($1:16)),"")</f>
        <v/>
      </c>
      <c r="C19" s="61" t="str" cm="1">
        <f t="array" aca="1" ref="C19" ca="1">IFERROR(INDIRECT(ListeNonClassée[[#This Row],[Liste des opérations]]&amp;"!D10"),"")</f>
        <v/>
      </c>
      <c r="D19" s="137" t="str" cm="1">
        <f t="array" aca="1" ref="D19" ca="1">IFERROR(INDIRECT(ListeNonClassée[[#This Row],[Liste des opérations]]&amp;"!D12"),"")</f>
        <v/>
      </c>
      <c r="E19" s="137" t="str" cm="1">
        <f t="array" aca="1" ref="E19" ca="1">IFERROR(INDIRECT(ListeNonClassée[[#This Row],[Liste des opérations]]&amp;"!g12"),"")</f>
        <v/>
      </c>
      <c r="F19" s="66" t="str" cm="1">
        <f t="array" aca="1" ref="F19" ca="1">IFERROR(INDIRECT(ListeNonClassée[[#This Row],[Liste des opérations]]&amp;"!D65")&amp;"/"&amp;INDIRECT(ListeNonClassée[[#This Row],[Liste des opérations]]&amp;"!E65"),"")</f>
        <v/>
      </c>
      <c r="G19" s="66" t="str" cm="1">
        <f t="array" aca="1" ref="G19" ca="1">IFERROR(INDIRECT(ListeNonClassée[[#This Row],[Liste des opérations]]&amp;"!G65"),"")</f>
        <v/>
      </c>
      <c r="H19" s="66" t="str" cm="1">
        <f t="array" aca="1" ref="H19" ca="1">IFERROR(INDIRECT($B19&amp;"!D66")&amp;"/"&amp;INDIRECT($B19&amp;"!E66"),"")</f>
        <v/>
      </c>
      <c r="I19" s="66" t="str" cm="1">
        <f t="array" aca="1" ref="I19" ca="1">IFERROR(INDIRECT($B19&amp;"!G66"),"")</f>
        <v/>
      </c>
      <c r="J19" s="66" t="str" cm="1">
        <f t="array" aca="1" ref="J19" ca="1">IFERROR(INDIRECT(ListeNonClassée[[#This Row],[Liste des opérations]]&amp;"!D67")&amp;"/"&amp;INDIRECT($B19&amp;"!E67"),"")</f>
        <v/>
      </c>
      <c r="K19" s="66" t="str" cm="1">
        <f t="array" aca="1" ref="K19" ca="1">IFERROR(INDIRECT(ListeNonClassée[[#This Row],[Liste des opérations]]&amp;"!G67"),"")</f>
        <v/>
      </c>
      <c r="L19" s="66" t="str" cm="1">
        <f t="array" aca="1" ref="L19" ca="1">IFERROR(INDIRECT(ListeNonClassée[[#This Row],[Liste des opérations]]&amp;"!D68")&amp;"/"&amp;INDIRECT(ListeNonClassée[[#This Row],[Liste des opérations]]&amp;"!E68"),"")</f>
        <v/>
      </c>
      <c r="M19" s="67" t="str" cm="1">
        <f t="array" aca="1" ref="M19" ca="1">IFERROR(INDIRECT(ListeNonClassée[[#This Row],[Liste des opérations]]&amp;"!D68")/INDIRECT(ListeNonClassée[[#This Row],[Liste des opérations]]&amp;"!E68"),"")</f>
        <v/>
      </c>
      <c r="N19" s="66" t="str" cm="1">
        <f t="array" aca="1" ref="N19" ca="1">IFERROR(INDIRECT(ListeNonClassée[[#This Row],[Liste des opérations]]&amp;"!G68"),"")</f>
        <v/>
      </c>
      <c r="O19" s="139" t="str">
        <f ca="1">IF(ListeNonClassée[[#This Row],[avis]]="favorable",_xlfn.RANK.EQ(ListeNonClassée[[#This Row],[%]],ListeNonClassée[%]),"")</f>
        <v/>
      </c>
      <c r="P19" s="139" t="str">
        <f ca="1">IF(ListeNonClassée[[#This Row],[avis]]="défavorable",_xlfn.RANK.EQ(ListeNonClassée[[#This Row],[%]],ListeNonClassée[%]),"")</f>
        <v/>
      </c>
      <c r="Q19" s="139" t="str">
        <f ca="1">IF(SUM(ListeNonClassée[[#This Row],[Priorisation favorable ]:[Priorisation Défavorable]])=0,"",SUM(ListeNonClassée[[#This Row],[Priorisation favorable ]:[Priorisation Défavorable]]))</f>
        <v/>
      </c>
    </row>
    <row r="20" spans="2:17" ht="12.75" customHeight="1" x14ac:dyDescent="0.2">
      <c r="B20" s="61" t="str" cm="1">
        <f t="array" aca="1" ref="B20" ca="1">IF(ROWS($1:17)&lt;=COUNTA(ListeF),INDEX(MID(ListeF,FIND("]",ListeF)+1,100),ROWS($1:17)),"")</f>
        <v/>
      </c>
      <c r="C20" s="61" t="str" cm="1">
        <f t="array" aca="1" ref="C20" ca="1">IFERROR(INDIRECT(ListeNonClassée[[#This Row],[Liste des opérations]]&amp;"!D10"),"")</f>
        <v/>
      </c>
      <c r="D20" s="137" t="str" cm="1">
        <f t="array" aca="1" ref="D20" ca="1">IFERROR(INDIRECT(ListeNonClassée[[#This Row],[Liste des opérations]]&amp;"!D12"),"")</f>
        <v/>
      </c>
      <c r="E20" s="137" t="str" cm="1">
        <f t="array" aca="1" ref="E20" ca="1">IFERROR(INDIRECT(ListeNonClassée[[#This Row],[Liste des opérations]]&amp;"!g12"),"")</f>
        <v/>
      </c>
      <c r="F20" s="66" t="str" cm="1">
        <f t="array" aca="1" ref="F20" ca="1">IFERROR(INDIRECT(ListeNonClassée[[#This Row],[Liste des opérations]]&amp;"!D65")&amp;"/"&amp;INDIRECT(ListeNonClassée[[#This Row],[Liste des opérations]]&amp;"!E65"),"")</f>
        <v/>
      </c>
      <c r="G20" s="66" t="str" cm="1">
        <f t="array" aca="1" ref="G20" ca="1">IFERROR(INDIRECT(ListeNonClassée[[#This Row],[Liste des opérations]]&amp;"!G65"),"")</f>
        <v/>
      </c>
      <c r="H20" s="66" t="str" cm="1">
        <f t="array" aca="1" ref="H20" ca="1">IFERROR(INDIRECT($B20&amp;"!D66")&amp;"/"&amp;INDIRECT($B20&amp;"!E66"),"")</f>
        <v/>
      </c>
      <c r="I20" s="66" t="str" cm="1">
        <f t="array" aca="1" ref="I20" ca="1">IFERROR(INDIRECT($B20&amp;"!G66"),"")</f>
        <v/>
      </c>
      <c r="J20" s="66" t="str" cm="1">
        <f t="array" aca="1" ref="J20" ca="1">IFERROR(INDIRECT(ListeNonClassée[[#This Row],[Liste des opérations]]&amp;"!D67")&amp;"/"&amp;INDIRECT($B20&amp;"!E67"),"")</f>
        <v/>
      </c>
      <c r="K20" s="66" t="str" cm="1">
        <f t="array" aca="1" ref="K20" ca="1">IFERROR(INDIRECT(ListeNonClassée[[#This Row],[Liste des opérations]]&amp;"!G67"),"")</f>
        <v/>
      </c>
      <c r="L20" s="66" t="str" cm="1">
        <f t="array" aca="1" ref="L20" ca="1">IFERROR(INDIRECT(ListeNonClassée[[#This Row],[Liste des opérations]]&amp;"!D68")&amp;"/"&amp;INDIRECT(ListeNonClassée[[#This Row],[Liste des opérations]]&amp;"!E68"),"")</f>
        <v/>
      </c>
      <c r="M20" s="67" t="str" cm="1">
        <f t="array" aca="1" ref="M20" ca="1">IFERROR(INDIRECT(ListeNonClassée[[#This Row],[Liste des opérations]]&amp;"!D68")/INDIRECT(ListeNonClassée[[#This Row],[Liste des opérations]]&amp;"!E68"),"")</f>
        <v/>
      </c>
      <c r="N20" s="66" t="str" cm="1">
        <f t="array" aca="1" ref="N20" ca="1">IFERROR(INDIRECT(ListeNonClassée[[#This Row],[Liste des opérations]]&amp;"!G68"),"")</f>
        <v/>
      </c>
      <c r="O20" s="139" t="str">
        <f ca="1">IF(ListeNonClassée[[#This Row],[avis]]="favorable",_xlfn.RANK.EQ(ListeNonClassée[[#This Row],[%]],ListeNonClassée[%]),"")</f>
        <v/>
      </c>
      <c r="P20" s="139" t="str">
        <f ca="1">IF(ListeNonClassée[[#This Row],[avis]]="défavorable",_xlfn.RANK.EQ(ListeNonClassée[[#This Row],[%]],ListeNonClassée[%]),"")</f>
        <v/>
      </c>
      <c r="Q20" s="139" t="str">
        <f ca="1">IF(SUM(ListeNonClassée[[#This Row],[Priorisation favorable ]:[Priorisation Défavorable]])=0,"",SUM(ListeNonClassée[[#This Row],[Priorisation favorable ]:[Priorisation Défavorable]]))</f>
        <v/>
      </c>
    </row>
    <row r="21" spans="2:17" ht="12.75" customHeight="1" x14ac:dyDescent="0.2">
      <c r="B21" s="61" t="str" cm="1">
        <f t="array" aca="1" ref="B21" ca="1">IF(ROWS($1:18)&lt;=COUNTA(ListeF),INDEX(MID(ListeF,FIND("]",ListeF)+1,100),ROWS($1:18)),"")</f>
        <v/>
      </c>
      <c r="C21" s="61" t="str" cm="1">
        <f t="array" aca="1" ref="C21" ca="1">IFERROR(INDIRECT(ListeNonClassée[[#This Row],[Liste des opérations]]&amp;"!D10"),"")</f>
        <v/>
      </c>
      <c r="D21" s="137" t="str" cm="1">
        <f t="array" aca="1" ref="D21" ca="1">IFERROR(INDIRECT(ListeNonClassée[[#This Row],[Liste des opérations]]&amp;"!D12"),"")</f>
        <v/>
      </c>
      <c r="E21" s="137" t="str" cm="1">
        <f t="array" aca="1" ref="E21" ca="1">IFERROR(INDIRECT(ListeNonClassée[[#This Row],[Liste des opérations]]&amp;"!g12"),"")</f>
        <v/>
      </c>
      <c r="F21" s="66" t="str" cm="1">
        <f t="array" aca="1" ref="F21" ca="1">IFERROR(INDIRECT(ListeNonClassée[[#This Row],[Liste des opérations]]&amp;"!D65")&amp;"/"&amp;INDIRECT(ListeNonClassée[[#This Row],[Liste des opérations]]&amp;"!E65"),"")</f>
        <v/>
      </c>
      <c r="G21" s="66" t="str" cm="1">
        <f t="array" aca="1" ref="G21" ca="1">IFERROR(INDIRECT(ListeNonClassée[[#This Row],[Liste des opérations]]&amp;"!G65"),"")</f>
        <v/>
      </c>
      <c r="H21" s="66" t="str" cm="1">
        <f t="array" aca="1" ref="H21" ca="1">IFERROR(INDIRECT($B21&amp;"!D66")&amp;"/"&amp;INDIRECT($B21&amp;"!E66"),"")</f>
        <v/>
      </c>
      <c r="I21" s="66" t="str" cm="1">
        <f t="array" aca="1" ref="I21" ca="1">IFERROR(INDIRECT($B21&amp;"!G66"),"")</f>
        <v/>
      </c>
      <c r="J21" s="66" t="str" cm="1">
        <f t="array" aca="1" ref="J21" ca="1">IFERROR(INDIRECT(ListeNonClassée[[#This Row],[Liste des opérations]]&amp;"!D67")&amp;"/"&amp;INDIRECT($B21&amp;"!E67"),"")</f>
        <v/>
      </c>
      <c r="K21" s="66" t="str" cm="1">
        <f t="array" aca="1" ref="K21" ca="1">IFERROR(INDIRECT(ListeNonClassée[[#This Row],[Liste des opérations]]&amp;"!G67"),"")</f>
        <v/>
      </c>
      <c r="L21" s="66" t="str" cm="1">
        <f t="array" aca="1" ref="L21" ca="1">IFERROR(INDIRECT(ListeNonClassée[[#This Row],[Liste des opérations]]&amp;"!D68")&amp;"/"&amp;INDIRECT(ListeNonClassée[[#This Row],[Liste des opérations]]&amp;"!E68"),"")</f>
        <v/>
      </c>
      <c r="M21" s="67" t="str" cm="1">
        <f t="array" aca="1" ref="M21" ca="1">IFERROR(INDIRECT(ListeNonClassée[[#This Row],[Liste des opérations]]&amp;"!D68")/INDIRECT(ListeNonClassée[[#This Row],[Liste des opérations]]&amp;"!E68"),"")</f>
        <v/>
      </c>
      <c r="N21" s="66" t="str" cm="1">
        <f t="array" aca="1" ref="N21" ca="1">IFERROR(INDIRECT(ListeNonClassée[[#This Row],[Liste des opérations]]&amp;"!G68"),"")</f>
        <v/>
      </c>
      <c r="O21" s="139" t="str">
        <f ca="1">IF(ListeNonClassée[[#This Row],[avis]]="favorable",_xlfn.RANK.EQ(ListeNonClassée[[#This Row],[%]],ListeNonClassée[%]),"")</f>
        <v/>
      </c>
      <c r="P21" s="139" t="str">
        <f ca="1">IF(ListeNonClassée[[#This Row],[avis]]="défavorable",_xlfn.RANK.EQ(ListeNonClassée[[#This Row],[%]],ListeNonClassée[%]),"")</f>
        <v/>
      </c>
      <c r="Q21" s="139" t="str">
        <f ca="1">IF(SUM(ListeNonClassée[[#This Row],[Priorisation favorable ]:[Priorisation Défavorable]])=0,"",SUM(ListeNonClassée[[#This Row],[Priorisation favorable ]:[Priorisation Défavorable]]))</f>
        <v/>
      </c>
    </row>
    <row r="22" spans="2:17" ht="12.75" customHeight="1" x14ac:dyDescent="0.2">
      <c r="B22" s="61" t="str" cm="1">
        <f t="array" aca="1" ref="B22" ca="1">IF(ROWS($1:19)&lt;=COUNTA(ListeF),INDEX(MID(ListeF,FIND("]",ListeF)+1,100),ROWS($1:19)),"")</f>
        <v/>
      </c>
      <c r="C22" s="61" t="str" cm="1">
        <f t="array" aca="1" ref="C22" ca="1">IFERROR(INDIRECT(ListeNonClassée[[#This Row],[Liste des opérations]]&amp;"!D10"),"")</f>
        <v/>
      </c>
      <c r="D22" s="137" t="str" cm="1">
        <f t="array" aca="1" ref="D22" ca="1">IFERROR(INDIRECT(ListeNonClassée[[#This Row],[Liste des opérations]]&amp;"!D12"),"")</f>
        <v/>
      </c>
      <c r="E22" s="137" t="str" cm="1">
        <f t="array" aca="1" ref="E22" ca="1">IFERROR(INDIRECT(ListeNonClassée[[#This Row],[Liste des opérations]]&amp;"!g12"),"")</f>
        <v/>
      </c>
      <c r="F22" s="66" t="str" cm="1">
        <f t="array" aca="1" ref="F22" ca="1">IFERROR(INDIRECT(ListeNonClassée[[#This Row],[Liste des opérations]]&amp;"!D65")&amp;"/"&amp;INDIRECT(ListeNonClassée[[#This Row],[Liste des opérations]]&amp;"!E65"),"")</f>
        <v/>
      </c>
      <c r="G22" s="66" t="str" cm="1">
        <f t="array" aca="1" ref="G22" ca="1">IFERROR(INDIRECT(ListeNonClassée[[#This Row],[Liste des opérations]]&amp;"!G65"),"")</f>
        <v/>
      </c>
      <c r="H22" s="66" t="str" cm="1">
        <f t="array" aca="1" ref="H22" ca="1">IFERROR(INDIRECT($B22&amp;"!D66")&amp;"/"&amp;INDIRECT($B22&amp;"!E66"),"")</f>
        <v/>
      </c>
      <c r="I22" s="66" t="str" cm="1">
        <f t="array" aca="1" ref="I22" ca="1">IFERROR(INDIRECT($B22&amp;"!G66"),"")</f>
        <v/>
      </c>
      <c r="J22" s="66" t="str" cm="1">
        <f t="array" aca="1" ref="J22" ca="1">IFERROR(INDIRECT(ListeNonClassée[[#This Row],[Liste des opérations]]&amp;"!D67")&amp;"/"&amp;INDIRECT($B22&amp;"!E67"),"")</f>
        <v/>
      </c>
      <c r="K22" s="66" t="str" cm="1">
        <f t="array" aca="1" ref="K22" ca="1">IFERROR(INDIRECT(ListeNonClassée[[#This Row],[Liste des opérations]]&amp;"!G67"),"")</f>
        <v/>
      </c>
      <c r="L22" s="66" t="str" cm="1">
        <f t="array" aca="1" ref="L22" ca="1">IFERROR(INDIRECT(ListeNonClassée[[#This Row],[Liste des opérations]]&amp;"!D68")&amp;"/"&amp;INDIRECT(ListeNonClassée[[#This Row],[Liste des opérations]]&amp;"!E68"),"")</f>
        <v/>
      </c>
      <c r="M22" s="67" t="str" cm="1">
        <f t="array" aca="1" ref="M22" ca="1">IFERROR(INDIRECT(ListeNonClassée[[#This Row],[Liste des opérations]]&amp;"!D68")/INDIRECT(ListeNonClassée[[#This Row],[Liste des opérations]]&amp;"!E68"),"")</f>
        <v/>
      </c>
      <c r="N22" s="66" t="str" cm="1">
        <f t="array" aca="1" ref="N22" ca="1">IFERROR(INDIRECT(ListeNonClassée[[#This Row],[Liste des opérations]]&amp;"!G68"),"")</f>
        <v/>
      </c>
      <c r="O22" s="139" t="str">
        <f ca="1">IF(ListeNonClassée[[#This Row],[avis]]="favorable",_xlfn.RANK.EQ(ListeNonClassée[[#This Row],[%]],ListeNonClassée[%]),"")</f>
        <v/>
      </c>
      <c r="P22" s="139" t="str">
        <f ca="1">IF(ListeNonClassée[[#This Row],[avis]]="défavorable",_xlfn.RANK.EQ(ListeNonClassée[[#This Row],[%]],ListeNonClassée[%]),"")</f>
        <v/>
      </c>
      <c r="Q22" s="139" t="str">
        <f ca="1">IF(SUM(ListeNonClassée[[#This Row],[Priorisation favorable ]:[Priorisation Défavorable]])=0,"",SUM(ListeNonClassée[[#This Row],[Priorisation favorable ]:[Priorisation Défavorable]]))</f>
        <v/>
      </c>
    </row>
    <row r="23" spans="2:17" ht="12.75" customHeight="1" x14ac:dyDescent="0.2">
      <c r="B23" s="61" t="str" cm="1">
        <f t="array" aca="1" ref="B23" ca="1">IF(ROWS($1:20)&lt;=COUNTA(ListeF),INDEX(MID(ListeF,FIND("]",ListeF)+1,100),ROWS($1:20)),"")</f>
        <v/>
      </c>
      <c r="C23" s="61" t="str" cm="1">
        <f t="array" aca="1" ref="C23" ca="1">IFERROR(INDIRECT(ListeNonClassée[[#This Row],[Liste des opérations]]&amp;"!D10"),"")</f>
        <v/>
      </c>
      <c r="D23" s="137" t="str" cm="1">
        <f t="array" aca="1" ref="D23" ca="1">IFERROR(INDIRECT(ListeNonClassée[[#This Row],[Liste des opérations]]&amp;"!D12"),"")</f>
        <v/>
      </c>
      <c r="E23" s="137" t="str" cm="1">
        <f t="array" aca="1" ref="E23" ca="1">IFERROR(INDIRECT(ListeNonClassée[[#This Row],[Liste des opérations]]&amp;"!g12"),"")</f>
        <v/>
      </c>
      <c r="F23" s="66" t="str" cm="1">
        <f t="array" aca="1" ref="F23" ca="1">IFERROR(INDIRECT(ListeNonClassée[[#This Row],[Liste des opérations]]&amp;"!D65")&amp;"/"&amp;INDIRECT(ListeNonClassée[[#This Row],[Liste des opérations]]&amp;"!E65"),"")</f>
        <v/>
      </c>
      <c r="G23" s="66" t="str" cm="1">
        <f t="array" aca="1" ref="G23" ca="1">IFERROR(INDIRECT(ListeNonClassée[[#This Row],[Liste des opérations]]&amp;"!G65"),"")</f>
        <v/>
      </c>
      <c r="H23" s="66" t="str" cm="1">
        <f t="array" aca="1" ref="H23" ca="1">IFERROR(INDIRECT($B23&amp;"!D66")&amp;"/"&amp;INDIRECT($B23&amp;"!E66"),"")</f>
        <v/>
      </c>
      <c r="I23" s="66" t="str" cm="1">
        <f t="array" aca="1" ref="I23" ca="1">IFERROR(INDIRECT($B23&amp;"!G66"),"")</f>
        <v/>
      </c>
      <c r="J23" s="66" t="str" cm="1">
        <f t="array" aca="1" ref="J23" ca="1">IFERROR(INDIRECT(ListeNonClassée[[#This Row],[Liste des opérations]]&amp;"!D67")&amp;"/"&amp;INDIRECT($B23&amp;"!E67"),"")</f>
        <v/>
      </c>
      <c r="K23" s="66" t="str" cm="1">
        <f t="array" aca="1" ref="K23" ca="1">IFERROR(INDIRECT(ListeNonClassée[[#This Row],[Liste des opérations]]&amp;"!G67"),"")</f>
        <v/>
      </c>
      <c r="L23" s="66" t="str" cm="1">
        <f t="array" aca="1" ref="L23" ca="1">IFERROR(INDIRECT(ListeNonClassée[[#This Row],[Liste des opérations]]&amp;"!D68")&amp;"/"&amp;INDIRECT(ListeNonClassée[[#This Row],[Liste des opérations]]&amp;"!E68"),"")</f>
        <v/>
      </c>
      <c r="M23" s="67" t="str" cm="1">
        <f t="array" aca="1" ref="M23" ca="1">IFERROR(INDIRECT(ListeNonClassée[[#This Row],[Liste des opérations]]&amp;"!D68")/INDIRECT(ListeNonClassée[[#This Row],[Liste des opérations]]&amp;"!E68"),"")</f>
        <v/>
      </c>
      <c r="N23" s="66" t="str" cm="1">
        <f t="array" aca="1" ref="N23" ca="1">IFERROR(INDIRECT(ListeNonClassée[[#This Row],[Liste des opérations]]&amp;"!G68"),"")</f>
        <v/>
      </c>
      <c r="O23" s="139" t="str">
        <f ca="1">IF(ListeNonClassée[[#This Row],[avis]]="favorable",_xlfn.RANK.EQ(ListeNonClassée[[#This Row],[%]],ListeNonClassée[%]),"")</f>
        <v/>
      </c>
      <c r="P23" s="139" t="str">
        <f ca="1">IF(ListeNonClassée[[#This Row],[avis]]="défavorable",_xlfn.RANK.EQ(ListeNonClassée[[#This Row],[%]],ListeNonClassée[%]),"")</f>
        <v/>
      </c>
      <c r="Q23" s="139" t="str">
        <f ca="1">IF(SUM(ListeNonClassée[[#This Row],[Priorisation favorable ]:[Priorisation Défavorable]])=0,"",SUM(ListeNonClassée[[#This Row],[Priorisation favorable ]:[Priorisation Défavorable]]))</f>
        <v/>
      </c>
    </row>
    <row r="24" spans="2:17" ht="12.75" customHeight="1" x14ac:dyDescent="0.2">
      <c r="B24" s="61" t="str" cm="1">
        <f t="array" aca="1" ref="B24" ca="1">IF(ROWS($1:21)&lt;=COUNTA(ListeF),INDEX(MID(ListeF,FIND("]",ListeF)+1,100),ROWS($1:21)),"")</f>
        <v/>
      </c>
      <c r="C24" s="61" t="str" cm="1">
        <f t="array" aca="1" ref="C24" ca="1">IFERROR(INDIRECT(ListeNonClassée[[#This Row],[Liste des opérations]]&amp;"!D10"),"")</f>
        <v/>
      </c>
      <c r="D24" s="137" t="str" cm="1">
        <f t="array" aca="1" ref="D24" ca="1">IFERROR(INDIRECT(ListeNonClassée[[#This Row],[Liste des opérations]]&amp;"!D12"),"")</f>
        <v/>
      </c>
      <c r="E24" s="137" t="str" cm="1">
        <f t="array" aca="1" ref="E24" ca="1">IFERROR(INDIRECT(ListeNonClassée[[#This Row],[Liste des opérations]]&amp;"!g12"),"")</f>
        <v/>
      </c>
      <c r="F24" s="66" t="str" cm="1">
        <f t="array" aca="1" ref="F24" ca="1">IFERROR(INDIRECT(ListeNonClassée[[#This Row],[Liste des opérations]]&amp;"!D65")&amp;"/"&amp;INDIRECT(ListeNonClassée[[#This Row],[Liste des opérations]]&amp;"!E65"),"")</f>
        <v/>
      </c>
      <c r="G24" s="66" t="str" cm="1">
        <f t="array" aca="1" ref="G24" ca="1">IFERROR(INDIRECT(ListeNonClassée[[#This Row],[Liste des opérations]]&amp;"!G65"),"")</f>
        <v/>
      </c>
      <c r="H24" s="66" t="str" cm="1">
        <f t="array" aca="1" ref="H24" ca="1">IFERROR(INDIRECT($B24&amp;"!D66")&amp;"/"&amp;INDIRECT($B24&amp;"!E66"),"")</f>
        <v/>
      </c>
      <c r="I24" s="66" t="str" cm="1">
        <f t="array" aca="1" ref="I24" ca="1">IFERROR(INDIRECT($B24&amp;"!G66"),"")</f>
        <v/>
      </c>
      <c r="J24" s="66" t="str" cm="1">
        <f t="array" aca="1" ref="J24" ca="1">IFERROR(INDIRECT(ListeNonClassée[[#This Row],[Liste des opérations]]&amp;"!D67")&amp;"/"&amp;INDIRECT($B24&amp;"!E67"),"")</f>
        <v/>
      </c>
      <c r="K24" s="66" t="str" cm="1">
        <f t="array" aca="1" ref="K24" ca="1">IFERROR(INDIRECT(ListeNonClassée[[#This Row],[Liste des opérations]]&amp;"!G67"),"")</f>
        <v/>
      </c>
      <c r="L24" s="66" t="str" cm="1">
        <f t="array" aca="1" ref="L24" ca="1">IFERROR(INDIRECT(ListeNonClassée[[#This Row],[Liste des opérations]]&amp;"!D68")&amp;"/"&amp;INDIRECT(ListeNonClassée[[#This Row],[Liste des opérations]]&amp;"!E68"),"")</f>
        <v/>
      </c>
      <c r="M24" s="67" t="str" cm="1">
        <f t="array" aca="1" ref="M24" ca="1">IFERROR(INDIRECT(ListeNonClassée[[#This Row],[Liste des opérations]]&amp;"!D68")/INDIRECT(ListeNonClassée[[#This Row],[Liste des opérations]]&amp;"!E68"),"")</f>
        <v/>
      </c>
      <c r="N24" s="66" t="str" cm="1">
        <f t="array" aca="1" ref="N24" ca="1">IFERROR(INDIRECT(ListeNonClassée[[#This Row],[Liste des opérations]]&amp;"!G68"),"")</f>
        <v/>
      </c>
      <c r="O24" s="139" t="str">
        <f ca="1">IF(ListeNonClassée[[#This Row],[avis]]="favorable",_xlfn.RANK.EQ(ListeNonClassée[[#This Row],[%]],ListeNonClassée[%]),"")</f>
        <v/>
      </c>
      <c r="P24" s="139" t="str">
        <f ca="1">IF(ListeNonClassée[[#This Row],[avis]]="défavorable",_xlfn.RANK.EQ(ListeNonClassée[[#This Row],[%]],ListeNonClassée[%]),"")</f>
        <v/>
      </c>
      <c r="Q24" s="139" t="str">
        <f ca="1">IF(SUM(ListeNonClassée[[#This Row],[Priorisation favorable ]:[Priorisation Défavorable]])=0,"",SUM(ListeNonClassée[[#This Row],[Priorisation favorable ]:[Priorisation Défavorable]]))</f>
        <v/>
      </c>
    </row>
    <row r="25" spans="2:17" ht="12.75" customHeight="1" x14ac:dyDescent="0.2">
      <c r="B25" s="61" t="str" cm="1">
        <f t="array" aca="1" ref="B25" ca="1">IF(ROWS($1:22)&lt;=COUNTA(ListeF),INDEX(MID(ListeF,FIND("]",ListeF)+1,100),ROWS($1:22)),"")</f>
        <v/>
      </c>
      <c r="C25" s="61" t="str" cm="1">
        <f t="array" aca="1" ref="C25" ca="1">IFERROR(INDIRECT(ListeNonClassée[[#This Row],[Liste des opérations]]&amp;"!D10"),"")</f>
        <v/>
      </c>
      <c r="D25" s="137" t="str" cm="1">
        <f t="array" aca="1" ref="D25" ca="1">IFERROR(INDIRECT(ListeNonClassée[[#This Row],[Liste des opérations]]&amp;"!D12"),"")</f>
        <v/>
      </c>
      <c r="E25" s="137" t="str" cm="1">
        <f t="array" aca="1" ref="E25" ca="1">IFERROR(INDIRECT(ListeNonClassée[[#This Row],[Liste des opérations]]&amp;"!g12"),"")</f>
        <v/>
      </c>
      <c r="F25" s="66" t="str" cm="1">
        <f t="array" aca="1" ref="F25" ca="1">IFERROR(INDIRECT(ListeNonClassée[[#This Row],[Liste des opérations]]&amp;"!D65")&amp;"/"&amp;INDIRECT(ListeNonClassée[[#This Row],[Liste des opérations]]&amp;"!E65"),"")</f>
        <v/>
      </c>
      <c r="G25" s="66" t="str" cm="1">
        <f t="array" aca="1" ref="G25" ca="1">IFERROR(INDIRECT(ListeNonClassée[[#This Row],[Liste des opérations]]&amp;"!G65"),"")</f>
        <v/>
      </c>
      <c r="H25" s="66" t="str" cm="1">
        <f t="array" aca="1" ref="H25" ca="1">IFERROR(INDIRECT($B25&amp;"!D66")&amp;"/"&amp;INDIRECT($B25&amp;"!E66"),"")</f>
        <v/>
      </c>
      <c r="I25" s="66" t="str" cm="1">
        <f t="array" aca="1" ref="I25" ca="1">IFERROR(INDIRECT($B25&amp;"!G66"),"")</f>
        <v/>
      </c>
      <c r="J25" s="66" t="str" cm="1">
        <f t="array" aca="1" ref="J25" ca="1">IFERROR(INDIRECT(ListeNonClassée[[#This Row],[Liste des opérations]]&amp;"!D67")&amp;"/"&amp;INDIRECT($B25&amp;"!E67"),"")</f>
        <v/>
      </c>
      <c r="K25" s="66" t="str" cm="1">
        <f t="array" aca="1" ref="K25" ca="1">IFERROR(INDIRECT(ListeNonClassée[[#This Row],[Liste des opérations]]&amp;"!G67"),"")</f>
        <v/>
      </c>
      <c r="L25" s="66" t="str" cm="1">
        <f t="array" aca="1" ref="L25" ca="1">IFERROR(INDIRECT(ListeNonClassée[[#This Row],[Liste des opérations]]&amp;"!D68")&amp;"/"&amp;INDIRECT(ListeNonClassée[[#This Row],[Liste des opérations]]&amp;"!E68"),"")</f>
        <v/>
      </c>
      <c r="M25" s="67" t="str" cm="1">
        <f t="array" aca="1" ref="M25" ca="1">IFERROR(INDIRECT(ListeNonClassée[[#This Row],[Liste des opérations]]&amp;"!D68")/INDIRECT(ListeNonClassée[[#This Row],[Liste des opérations]]&amp;"!E68"),"")</f>
        <v/>
      </c>
      <c r="N25" s="66" t="str" cm="1">
        <f t="array" aca="1" ref="N25" ca="1">IFERROR(INDIRECT(ListeNonClassée[[#This Row],[Liste des opérations]]&amp;"!G68"),"")</f>
        <v/>
      </c>
      <c r="O25" s="139" t="str">
        <f ca="1">IF(ListeNonClassée[[#This Row],[avis]]="favorable",_xlfn.RANK.EQ(ListeNonClassée[[#This Row],[%]],ListeNonClassée[%]),"")</f>
        <v/>
      </c>
      <c r="P25" s="139" t="str">
        <f ca="1">IF(ListeNonClassée[[#This Row],[avis]]="défavorable",_xlfn.RANK.EQ(ListeNonClassée[[#This Row],[%]],ListeNonClassée[%]),"")</f>
        <v/>
      </c>
      <c r="Q25" s="139" t="str">
        <f ca="1">IF(SUM(ListeNonClassée[[#This Row],[Priorisation favorable ]:[Priorisation Défavorable]])=0,"",SUM(ListeNonClassée[[#This Row],[Priorisation favorable ]:[Priorisation Défavorable]]))</f>
        <v/>
      </c>
    </row>
    <row r="26" spans="2:17" ht="12.75" customHeight="1" x14ac:dyDescent="0.2">
      <c r="B26" s="61" t="str" cm="1">
        <f t="array" aca="1" ref="B26" ca="1">IF(ROWS($1:23)&lt;=COUNTA(ListeF),INDEX(MID(ListeF,FIND("]",ListeF)+1,100),ROWS($1:23)),"")</f>
        <v/>
      </c>
      <c r="C26" s="61" t="str" cm="1">
        <f t="array" aca="1" ref="C26" ca="1">IFERROR(INDIRECT(ListeNonClassée[[#This Row],[Liste des opérations]]&amp;"!D10"),"")</f>
        <v/>
      </c>
      <c r="D26" s="137" t="str" cm="1">
        <f t="array" aca="1" ref="D26" ca="1">IFERROR(INDIRECT(ListeNonClassée[[#This Row],[Liste des opérations]]&amp;"!D12"),"")</f>
        <v/>
      </c>
      <c r="E26" s="137" t="str" cm="1">
        <f t="array" aca="1" ref="E26" ca="1">IFERROR(INDIRECT(ListeNonClassée[[#This Row],[Liste des opérations]]&amp;"!g12"),"")</f>
        <v/>
      </c>
      <c r="F26" s="66" t="str" cm="1">
        <f t="array" aca="1" ref="F26" ca="1">IFERROR(INDIRECT(ListeNonClassée[[#This Row],[Liste des opérations]]&amp;"!D65")&amp;"/"&amp;INDIRECT(ListeNonClassée[[#This Row],[Liste des opérations]]&amp;"!E65"),"")</f>
        <v/>
      </c>
      <c r="G26" s="66" t="str" cm="1">
        <f t="array" aca="1" ref="G26" ca="1">IFERROR(INDIRECT(ListeNonClassée[[#This Row],[Liste des opérations]]&amp;"!G65"),"")</f>
        <v/>
      </c>
      <c r="H26" s="66" t="str" cm="1">
        <f t="array" aca="1" ref="H26" ca="1">IFERROR(INDIRECT($B26&amp;"!D66")&amp;"/"&amp;INDIRECT($B26&amp;"!E66"),"")</f>
        <v/>
      </c>
      <c r="I26" s="66" t="str" cm="1">
        <f t="array" aca="1" ref="I26" ca="1">IFERROR(INDIRECT($B26&amp;"!G66"),"")</f>
        <v/>
      </c>
      <c r="J26" s="66" t="str" cm="1">
        <f t="array" aca="1" ref="J26" ca="1">IFERROR(INDIRECT(ListeNonClassée[[#This Row],[Liste des opérations]]&amp;"!D67")&amp;"/"&amp;INDIRECT($B26&amp;"!E67"),"")</f>
        <v/>
      </c>
      <c r="K26" s="66" t="str" cm="1">
        <f t="array" aca="1" ref="K26" ca="1">IFERROR(INDIRECT(ListeNonClassée[[#This Row],[Liste des opérations]]&amp;"!G67"),"")</f>
        <v/>
      </c>
      <c r="L26" s="66" t="str" cm="1">
        <f t="array" aca="1" ref="L26" ca="1">IFERROR(INDIRECT(ListeNonClassée[[#This Row],[Liste des opérations]]&amp;"!D68")&amp;"/"&amp;INDIRECT(ListeNonClassée[[#This Row],[Liste des opérations]]&amp;"!E68"),"")</f>
        <v/>
      </c>
      <c r="M26" s="67" t="str" cm="1">
        <f t="array" aca="1" ref="M26" ca="1">IFERROR(INDIRECT(ListeNonClassée[[#This Row],[Liste des opérations]]&amp;"!D68")/INDIRECT(ListeNonClassée[[#This Row],[Liste des opérations]]&amp;"!E68"),"")</f>
        <v/>
      </c>
      <c r="N26" s="66" t="str" cm="1">
        <f t="array" aca="1" ref="N26" ca="1">IFERROR(INDIRECT(ListeNonClassée[[#This Row],[Liste des opérations]]&amp;"!G68"),"")</f>
        <v/>
      </c>
      <c r="O26" s="139" t="str">
        <f ca="1">IF(ListeNonClassée[[#This Row],[avis]]="favorable",_xlfn.RANK.EQ(ListeNonClassée[[#This Row],[%]],ListeNonClassée[%]),"")</f>
        <v/>
      </c>
      <c r="P26" s="139" t="str">
        <f ca="1">IF(ListeNonClassée[[#This Row],[avis]]="défavorable",_xlfn.RANK.EQ(ListeNonClassée[[#This Row],[%]],ListeNonClassée[%]),"")</f>
        <v/>
      </c>
      <c r="Q26" s="139" t="str">
        <f ca="1">IF(SUM(ListeNonClassée[[#This Row],[Priorisation favorable ]:[Priorisation Défavorable]])=0,"",SUM(ListeNonClassée[[#This Row],[Priorisation favorable ]:[Priorisation Défavorable]]))</f>
        <v/>
      </c>
    </row>
    <row r="27" spans="2:17" ht="12.75" customHeight="1" x14ac:dyDescent="0.2">
      <c r="B27" s="61" t="str" cm="1">
        <f t="array" aca="1" ref="B27" ca="1">IF(ROWS($1:24)&lt;=COUNTA(ListeF),INDEX(MID(ListeF,FIND("]",ListeF)+1,100),ROWS($1:24)),"")</f>
        <v/>
      </c>
      <c r="C27" s="61" t="str" cm="1">
        <f t="array" aca="1" ref="C27" ca="1">IFERROR(INDIRECT(ListeNonClassée[[#This Row],[Liste des opérations]]&amp;"!D10"),"")</f>
        <v/>
      </c>
      <c r="D27" s="137" t="str" cm="1">
        <f t="array" aca="1" ref="D27" ca="1">IFERROR(INDIRECT(ListeNonClassée[[#This Row],[Liste des opérations]]&amp;"!D12"),"")</f>
        <v/>
      </c>
      <c r="E27" s="137" t="str" cm="1">
        <f t="array" aca="1" ref="E27" ca="1">IFERROR(INDIRECT(ListeNonClassée[[#This Row],[Liste des opérations]]&amp;"!g12"),"")</f>
        <v/>
      </c>
      <c r="F27" s="66" t="str" cm="1">
        <f t="array" aca="1" ref="F27" ca="1">IFERROR(INDIRECT(ListeNonClassée[[#This Row],[Liste des opérations]]&amp;"!D65")&amp;"/"&amp;INDIRECT(ListeNonClassée[[#This Row],[Liste des opérations]]&amp;"!E65"),"")</f>
        <v/>
      </c>
      <c r="G27" s="66" t="str" cm="1">
        <f t="array" aca="1" ref="G27" ca="1">IFERROR(INDIRECT(ListeNonClassée[[#This Row],[Liste des opérations]]&amp;"!G65"),"")</f>
        <v/>
      </c>
      <c r="H27" s="66" t="str" cm="1">
        <f t="array" aca="1" ref="H27" ca="1">IFERROR(INDIRECT($B27&amp;"!D66")&amp;"/"&amp;INDIRECT($B27&amp;"!E66"),"")</f>
        <v/>
      </c>
      <c r="I27" s="66" t="str" cm="1">
        <f t="array" aca="1" ref="I27" ca="1">IFERROR(INDIRECT($B27&amp;"!G66"),"")</f>
        <v/>
      </c>
      <c r="J27" s="66" t="str" cm="1">
        <f t="array" aca="1" ref="J27" ca="1">IFERROR(INDIRECT(ListeNonClassée[[#This Row],[Liste des opérations]]&amp;"!D67")&amp;"/"&amp;INDIRECT($B27&amp;"!E67"),"")</f>
        <v/>
      </c>
      <c r="K27" s="66" t="str" cm="1">
        <f t="array" aca="1" ref="K27" ca="1">IFERROR(INDIRECT(ListeNonClassée[[#This Row],[Liste des opérations]]&amp;"!G67"),"")</f>
        <v/>
      </c>
      <c r="L27" s="66" t="str" cm="1">
        <f t="array" aca="1" ref="L27" ca="1">IFERROR(INDIRECT(ListeNonClassée[[#This Row],[Liste des opérations]]&amp;"!D68")&amp;"/"&amp;INDIRECT(ListeNonClassée[[#This Row],[Liste des opérations]]&amp;"!E68"),"")</f>
        <v/>
      </c>
      <c r="M27" s="67" t="str" cm="1">
        <f t="array" aca="1" ref="M27" ca="1">IFERROR(INDIRECT(ListeNonClassée[[#This Row],[Liste des opérations]]&amp;"!D68")/INDIRECT(ListeNonClassée[[#This Row],[Liste des opérations]]&amp;"!E68"),"")</f>
        <v/>
      </c>
      <c r="N27" s="66" t="str" cm="1">
        <f t="array" aca="1" ref="N27" ca="1">IFERROR(INDIRECT(ListeNonClassée[[#This Row],[Liste des opérations]]&amp;"!G68"),"")</f>
        <v/>
      </c>
      <c r="O27" s="139" t="str">
        <f ca="1">IF(ListeNonClassée[[#This Row],[avis]]="favorable",_xlfn.RANK.EQ(ListeNonClassée[[#This Row],[%]],ListeNonClassée[%]),"")</f>
        <v/>
      </c>
      <c r="P27" s="139" t="str">
        <f ca="1">IF(ListeNonClassée[[#This Row],[avis]]="défavorable",_xlfn.RANK.EQ(ListeNonClassée[[#This Row],[%]],ListeNonClassée[%]),"")</f>
        <v/>
      </c>
      <c r="Q27" s="139" t="str">
        <f ca="1">IF(SUM(ListeNonClassée[[#This Row],[Priorisation favorable ]:[Priorisation Défavorable]])=0,"",SUM(ListeNonClassée[[#This Row],[Priorisation favorable ]:[Priorisation Défavorable]]))</f>
        <v/>
      </c>
    </row>
    <row r="28" spans="2:17" ht="12.75" customHeight="1" x14ac:dyDescent="0.2">
      <c r="B28" s="61" t="str" cm="1">
        <f t="array" aca="1" ref="B28" ca="1">IF(ROWS($1:25)&lt;=COUNTA(ListeF),INDEX(MID(ListeF,FIND("]",ListeF)+1,100),ROWS($1:25)),"")</f>
        <v/>
      </c>
      <c r="C28" s="61" t="str" cm="1">
        <f t="array" aca="1" ref="C28" ca="1">IFERROR(INDIRECT(ListeNonClassée[[#This Row],[Liste des opérations]]&amp;"!D10"),"")</f>
        <v/>
      </c>
      <c r="D28" s="137" t="str" cm="1">
        <f t="array" aca="1" ref="D28" ca="1">IFERROR(INDIRECT(ListeNonClassée[[#This Row],[Liste des opérations]]&amp;"!D12"),"")</f>
        <v/>
      </c>
      <c r="E28" s="137" t="str" cm="1">
        <f t="array" aca="1" ref="E28" ca="1">IFERROR(INDIRECT(ListeNonClassée[[#This Row],[Liste des opérations]]&amp;"!g12"),"")</f>
        <v/>
      </c>
      <c r="F28" s="66" t="str" cm="1">
        <f t="array" aca="1" ref="F28" ca="1">IFERROR(INDIRECT(ListeNonClassée[[#This Row],[Liste des opérations]]&amp;"!D65")&amp;"/"&amp;INDIRECT(ListeNonClassée[[#This Row],[Liste des opérations]]&amp;"!E65"),"")</f>
        <v/>
      </c>
      <c r="G28" s="66" t="str" cm="1">
        <f t="array" aca="1" ref="G28" ca="1">IFERROR(INDIRECT(ListeNonClassée[[#This Row],[Liste des opérations]]&amp;"!G65"),"")</f>
        <v/>
      </c>
      <c r="H28" s="66" t="str" cm="1">
        <f t="array" aca="1" ref="H28" ca="1">IFERROR(INDIRECT($B28&amp;"!D66")&amp;"/"&amp;INDIRECT($B28&amp;"!E66"),"")</f>
        <v/>
      </c>
      <c r="I28" s="66" t="str" cm="1">
        <f t="array" aca="1" ref="I28" ca="1">IFERROR(INDIRECT($B28&amp;"!G66"),"")</f>
        <v/>
      </c>
      <c r="J28" s="66" t="str" cm="1">
        <f t="array" aca="1" ref="J28" ca="1">IFERROR(INDIRECT(ListeNonClassée[[#This Row],[Liste des opérations]]&amp;"!D67")&amp;"/"&amp;INDIRECT($B28&amp;"!E67"),"")</f>
        <v/>
      </c>
      <c r="K28" s="66" t="str" cm="1">
        <f t="array" aca="1" ref="K28" ca="1">IFERROR(INDIRECT(ListeNonClassée[[#This Row],[Liste des opérations]]&amp;"!G67"),"")</f>
        <v/>
      </c>
      <c r="L28" s="66" t="str" cm="1">
        <f t="array" aca="1" ref="L28" ca="1">IFERROR(INDIRECT(ListeNonClassée[[#This Row],[Liste des opérations]]&amp;"!D68")&amp;"/"&amp;INDIRECT(ListeNonClassée[[#This Row],[Liste des opérations]]&amp;"!E68"),"")</f>
        <v/>
      </c>
      <c r="M28" s="67" t="str" cm="1">
        <f t="array" aca="1" ref="M28" ca="1">IFERROR(INDIRECT(ListeNonClassée[[#This Row],[Liste des opérations]]&amp;"!D68")/INDIRECT(ListeNonClassée[[#This Row],[Liste des opérations]]&amp;"!E68"),"")</f>
        <v/>
      </c>
      <c r="N28" s="66" t="str" cm="1">
        <f t="array" aca="1" ref="N28" ca="1">IFERROR(INDIRECT(ListeNonClassée[[#This Row],[Liste des opérations]]&amp;"!G68"),"")</f>
        <v/>
      </c>
      <c r="O28" s="139" t="str">
        <f ca="1">IF(ListeNonClassée[[#This Row],[avis]]="favorable",_xlfn.RANK.EQ(ListeNonClassée[[#This Row],[%]],ListeNonClassée[%]),"")</f>
        <v/>
      </c>
      <c r="P28" s="139" t="str">
        <f ca="1">IF(ListeNonClassée[[#This Row],[avis]]="défavorable",_xlfn.RANK.EQ(ListeNonClassée[[#This Row],[%]],ListeNonClassée[%]),"")</f>
        <v/>
      </c>
      <c r="Q28" s="139" t="str">
        <f ca="1">IF(SUM(ListeNonClassée[[#This Row],[Priorisation favorable ]:[Priorisation Défavorable]])=0,"",SUM(ListeNonClassée[[#This Row],[Priorisation favorable ]:[Priorisation Défavorable]]))</f>
        <v/>
      </c>
    </row>
    <row r="29" spans="2:17" ht="12.75" customHeight="1" x14ac:dyDescent="0.2">
      <c r="B29" s="61" t="str" cm="1">
        <f t="array" aca="1" ref="B29" ca="1">IF(ROWS($1:26)&lt;=COUNTA(ListeF),INDEX(MID(ListeF,FIND("]",ListeF)+1,100),ROWS($1:26)),"")</f>
        <v/>
      </c>
      <c r="C29" s="61" t="str" cm="1">
        <f t="array" aca="1" ref="C29" ca="1">IFERROR(INDIRECT(ListeNonClassée[[#This Row],[Liste des opérations]]&amp;"!D10"),"")</f>
        <v/>
      </c>
      <c r="D29" s="137" t="str" cm="1">
        <f t="array" aca="1" ref="D29" ca="1">IFERROR(INDIRECT(ListeNonClassée[[#This Row],[Liste des opérations]]&amp;"!D12"),"")</f>
        <v/>
      </c>
      <c r="E29" s="137" t="str" cm="1">
        <f t="array" aca="1" ref="E29" ca="1">IFERROR(INDIRECT(ListeNonClassée[[#This Row],[Liste des opérations]]&amp;"!g12"),"")</f>
        <v/>
      </c>
      <c r="F29" s="66" t="str" cm="1">
        <f t="array" aca="1" ref="F29" ca="1">IFERROR(INDIRECT(ListeNonClassée[[#This Row],[Liste des opérations]]&amp;"!D65")&amp;"/"&amp;INDIRECT(ListeNonClassée[[#This Row],[Liste des opérations]]&amp;"!E65"),"")</f>
        <v/>
      </c>
      <c r="G29" s="66" t="str" cm="1">
        <f t="array" aca="1" ref="G29" ca="1">IFERROR(INDIRECT(ListeNonClassée[[#This Row],[Liste des opérations]]&amp;"!G65"),"")</f>
        <v/>
      </c>
      <c r="H29" s="66" t="str" cm="1">
        <f t="array" aca="1" ref="H29" ca="1">IFERROR(INDIRECT($B29&amp;"!D66")&amp;"/"&amp;INDIRECT($B29&amp;"!E66"),"")</f>
        <v/>
      </c>
      <c r="I29" s="66" t="str" cm="1">
        <f t="array" aca="1" ref="I29" ca="1">IFERROR(INDIRECT($B29&amp;"!G66"),"")</f>
        <v/>
      </c>
      <c r="J29" s="66" t="str" cm="1">
        <f t="array" aca="1" ref="J29" ca="1">IFERROR(INDIRECT(ListeNonClassée[[#This Row],[Liste des opérations]]&amp;"!D67")&amp;"/"&amp;INDIRECT($B29&amp;"!E67"),"")</f>
        <v/>
      </c>
      <c r="K29" s="66" t="str" cm="1">
        <f t="array" aca="1" ref="K29" ca="1">IFERROR(INDIRECT(ListeNonClassée[[#This Row],[Liste des opérations]]&amp;"!G67"),"")</f>
        <v/>
      </c>
      <c r="L29" s="66" t="str" cm="1">
        <f t="array" aca="1" ref="L29" ca="1">IFERROR(INDIRECT(ListeNonClassée[[#This Row],[Liste des opérations]]&amp;"!D68")&amp;"/"&amp;INDIRECT(ListeNonClassée[[#This Row],[Liste des opérations]]&amp;"!E68"),"")</f>
        <v/>
      </c>
      <c r="M29" s="67" t="str" cm="1">
        <f t="array" aca="1" ref="M29" ca="1">IFERROR(INDIRECT(ListeNonClassée[[#This Row],[Liste des opérations]]&amp;"!D68")/INDIRECT(ListeNonClassée[[#This Row],[Liste des opérations]]&amp;"!E68"),"")</f>
        <v/>
      </c>
      <c r="N29" s="66" t="str" cm="1">
        <f t="array" aca="1" ref="N29" ca="1">IFERROR(INDIRECT(ListeNonClassée[[#This Row],[Liste des opérations]]&amp;"!G68"),"")</f>
        <v/>
      </c>
      <c r="O29" s="139" t="str">
        <f ca="1">IF(ListeNonClassée[[#This Row],[avis]]="favorable",_xlfn.RANK.EQ(ListeNonClassée[[#This Row],[%]],ListeNonClassée[%]),"")</f>
        <v/>
      </c>
      <c r="P29" s="139" t="str">
        <f ca="1">IF(ListeNonClassée[[#This Row],[avis]]="défavorable",_xlfn.RANK.EQ(ListeNonClassée[[#This Row],[%]],ListeNonClassée[%]),"")</f>
        <v/>
      </c>
      <c r="Q29" s="139" t="str">
        <f ca="1">IF(SUM(ListeNonClassée[[#This Row],[Priorisation favorable ]:[Priorisation Défavorable]])=0,"",SUM(ListeNonClassée[[#This Row],[Priorisation favorable ]:[Priorisation Défavorable]]))</f>
        <v/>
      </c>
    </row>
    <row r="30" spans="2:17" ht="12.75" customHeight="1" x14ac:dyDescent="0.2">
      <c r="B30" s="61" t="str" cm="1">
        <f t="array" aca="1" ref="B30" ca="1">IF(ROWS($1:27)&lt;=COUNTA(ListeF),INDEX(MID(ListeF,FIND("]",ListeF)+1,100),ROWS($1:27)),"")</f>
        <v/>
      </c>
      <c r="C30" s="61" t="str" cm="1">
        <f t="array" aca="1" ref="C30" ca="1">IFERROR(INDIRECT(ListeNonClassée[[#This Row],[Liste des opérations]]&amp;"!D10"),"")</f>
        <v/>
      </c>
      <c r="D30" s="137" t="str" cm="1">
        <f t="array" aca="1" ref="D30" ca="1">IFERROR(INDIRECT(ListeNonClassée[[#This Row],[Liste des opérations]]&amp;"!D12"),"")</f>
        <v/>
      </c>
      <c r="E30" s="137" t="str" cm="1">
        <f t="array" aca="1" ref="E30" ca="1">IFERROR(INDIRECT(ListeNonClassée[[#This Row],[Liste des opérations]]&amp;"!g12"),"")</f>
        <v/>
      </c>
      <c r="F30" s="66" t="str" cm="1">
        <f t="array" aca="1" ref="F30" ca="1">IFERROR(INDIRECT(ListeNonClassée[[#This Row],[Liste des opérations]]&amp;"!D65")&amp;"/"&amp;INDIRECT(ListeNonClassée[[#This Row],[Liste des opérations]]&amp;"!E65"),"")</f>
        <v/>
      </c>
      <c r="G30" s="66" t="str" cm="1">
        <f t="array" aca="1" ref="G30" ca="1">IFERROR(INDIRECT(ListeNonClassée[[#This Row],[Liste des opérations]]&amp;"!G65"),"")</f>
        <v/>
      </c>
      <c r="H30" s="66" t="str" cm="1">
        <f t="array" aca="1" ref="H30" ca="1">IFERROR(INDIRECT($B30&amp;"!D66")&amp;"/"&amp;INDIRECT($B30&amp;"!E66"),"")</f>
        <v/>
      </c>
      <c r="I30" s="66" t="str" cm="1">
        <f t="array" aca="1" ref="I30" ca="1">IFERROR(INDIRECT($B30&amp;"!G66"),"")</f>
        <v/>
      </c>
      <c r="J30" s="66" t="str" cm="1">
        <f t="array" aca="1" ref="J30" ca="1">IFERROR(INDIRECT(ListeNonClassée[[#This Row],[Liste des opérations]]&amp;"!D67")&amp;"/"&amp;INDIRECT($B30&amp;"!E67"),"")</f>
        <v/>
      </c>
      <c r="K30" s="66" t="str" cm="1">
        <f t="array" aca="1" ref="K30" ca="1">IFERROR(INDIRECT(ListeNonClassée[[#This Row],[Liste des opérations]]&amp;"!G67"),"")</f>
        <v/>
      </c>
      <c r="L30" s="66" t="str" cm="1">
        <f t="array" aca="1" ref="L30" ca="1">IFERROR(INDIRECT(ListeNonClassée[[#This Row],[Liste des opérations]]&amp;"!D68")&amp;"/"&amp;INDIRECT(ListeNonClassée[[#This Row],[Liste des opérations]]&amp;"!E68"),"")</f>
        <v/>
      </c>
      <c r="M30" s="67" t="str" cm="1">
        <f t="array" aca="1" ref="M30" ca="1">IFERROR(INDIRECT(ListeNonClassée[[#This Row],[Liste des opérations]]&amp;"!D68")/INDIRECT(ListeNonClassée[[#This Row],[Liste des opérations]]&amp;"!E68"),"")</f>
        <v/>
      </c>
      <c r="N30" s="66" t="str" cm="1">
        <f t="array" aca="1" ref="N30" ca="1">IFERROR(INDIRECT(ListeNonClassée[[#This Row],[Liste des opérations]]&amp;"!G68"),"")</f>
        <v/>
      </c>
      <c r="O30" s="139" t="str">
        <f ca="1">IF(ListeNonClassée[[#This Row],[avis]]="favorable",_xlfn.RANK.EQ(ListeNonClassée[[#This Row],[%]],ListeNonClassée[%]),"")</f>
        <v/>
      </c>
      <c r="P30" s="139" t="str">
        <f ca="1">IF(ListeNonClassée[[#This Row],[avis]]="défavorable",_xlfn.RANK.EQ(ListeNonClassée[[#This Row],[%]],ListeNonClassée[%]),"")</f>
        <v/>
      </c>
      <c r="Q30" s="139" t="str">
        <f ca="1">IF(SUM(ListeNonClassée[[#This Row],[Priorisation favorable ]:[Priorisation Défavorable]])=0,"",SUM(ListeNonClassée[[#This Row],[Priorisation favorable ]:[Priorisation Défavorable]]))</f>
        <v/>
      </c>
    </row>
    <row r="31" spans="2:17" ht="12.75" customHeight="1" x14ac:dyDescent="0.2">
      <c r="B31" s="61" t="str" cm="1">
        <f t="array" aca="1" ref="B31" ca="1">IF(ROWS($1:28)&lt;=COUNTA(ListeF),INDEX(MID(ListeF,FIND("]",ListeF)+1,100),ROWS($1:28)),"")</f>
        <v/>
      </c>
      <c r="C31" s="61" t="str" cm="1">
        <f t="array" aca="1" ref="C31" ca="1">IFERROR(INDIRECT(ListeNonClassée[[#This Row],[Liste des opérations]]&amp;"!D10"),"")</f>
        <v/>
      </c>
      <c r="D31" s="137" t="str" cm="1">
        <f t="array" aca="1" ref="D31" ca="1">IFERROR(INDIRECT(ListeNonClassée[[#This Row],[Liste des opérations]]&amp;"!D12"),"")</f>
        <v/>
      </c>
      <c r="E31" s="137" t="str" cm="1">
        <f t="array" aca="1" ref="E31" ca="1">IFERROR(INDIRECT(ListeNonClassée[[#This Row],[Liste des opérations]]&amp;"!g12"),"")</f>
        <v/>
      </c>
      <c r="F31" s="66" t="str" cm="1">
        <f t="array" aca="1" ref="F31" ca="1">IFERROR(INDIRECT(ListeNonClassée[[#This Row],[Liste des opérations]]&amp;"!D65")&amp;"/"&amp;INDIRECT(ListeNonClassée[[#This Row],[Liste des opérations]]&amp;"!E65"),"")</f>
        <v/>
      </c>
      <c r="G31" s="66" t="str" cm="1">
        <f t="array" aca="1" ref="G31" ca="1">IFERROR(INDIRECT(ListeNonClassée[[#This Row],[Liste des opérations]]&amp;"!G65"),"")</f>
        <v/>
      </c>
      <c r="H31" s="66" t="str" cm="1">
        <f t="array" aca="1" ref="H31" ca="1">IFERROR(INDIRECT($B31&amp;"!D66")&amp;"/"&amp;INDIRECT($B31&amp;"!E66"),"")</f>
        <v/>
      </c>
      <c r="I31" s="66" t="str" cm="1">
        <f t="array" aca="1" ref="I31" ca="1">IFERROR(INDIRECT($B31&amp;"!G66"),"")</f>
        <v/>
      </c>
      <c r="J31" s="66" t="str" cm="1">
        <f t="array" aca="1" ref="J31" ca="1">IFERROR(INDIRECT(ListeNonClassée[[#This Row],[Liste des opérations]]&amp;"!D67")&amp;"/"&amp;INDIRECT($B31&amp;"!E67"),"")</f>
        <v/>
      </c>
      <c r="K31" s="66" t="str" cm="1">
        <f t="array" aca="1" ref="K31" ca="1">IFERROR(INDIRECT(ListeNonClassée[[#This Row],[Liste des opérations]]&amp;"!G67"),"")</f>
        <v/>
      </c>
      <c r="L31" s="66" t="str" cm="1">
        <f t="array" aca="1" ref="L31" ca="1">IFERROR(INDIRECT(ListeNonClassée[[#This Row],[Liste des opérations]]&amp;"!D68")&amp;"/"&amp;INDIRECT(ListeNonClassée[[#This Row],[Liste des opérations]]&amp;"!E68"),"")</f>
        <v/>
      </c>
      <c r="M31" s="67" t="str" cm="1">
        <f t="array" aca="1" ref="M31" ca="1">IFERROR(INDIRECT(ListeNonClassée[[#This Row],[Liste des opérations]]&amp;"!D68")/INDIRECT(ListeNonClassée[[#This Row],[Liste des opérations]]&amp;"!E68"),"")</f>
        <v/>
      </c>
      <c r="N31" s="66" t="str" cm="1">
        <f t="array" aca="1" ref="N31" ca="1">IFERROR(INDIRECT(ListeNonClassée[[#This Row],[Liste des opérations]]&amp;"!G68"),"")</f>
        <v/>
      </c>
      <c r="O31" s="139" t="str">
        <f ca="1">IF(ListeNonClassée[[#This Row],[avis]]="favorable",_xlfn.RANK.EQ(ListeNonClassée[[#This Row],[%]],ListeNonClassée[%]),"")</f>
        <v/>
      </c>
      <c r="P31" s="139" t="str">
        <f ca="1">IF(ListeNonClassée[[#This Row],[avis]]="défavorable",_xlfn.RANK.EQ(ListeNonClassée[[#This Row],[%]],ListeNonClassée[%]),"")</f>
        <v/>
      </c>
      <c r="Q31" s="139" t="str">
        <f ca="1">IF(SUM(ListeNonClassée[[#This Row],[Priorisation favorable ]:[Priorisation Défavorable]])=0,"",SUM(ListeNonClassée[[#This Row],[Priorisation favorable ]:[Priorisation Défavorable]]))</f>
        <v/>
      </c>
    </row>
    <row r="32" spans="2:17" ht="12.75" customHeight="1" x14ac:dyDescent="0.2">
      <c r="B32" s="61" t="str" cm="1">
        <f t="array" aca="1" ref="B32" ca="1">IF(ROWS($1:29)&lt;=COUNTA(ListeF),INDEX(MID(ListeF,FIND("]",ListeF)+1,100),ROWS($1:29)),"")</f>
        <v/>
      </c>
      <c r="C32" s="61" t="str" cm="1">
        <f t="array" aca="1" ref="C32" ca="1">IFERROR(INDIRECT(ListeNonClassée[[#This Row],[Liste des opérations]]&amp;"!D10"),"")</f>
        <v/>
      </c>
      <c r="D32" s="137" t="str" cm="1">
        <f t="array" aca="1" ref="D32" ca="1">IFERROR(INDIRECT(ListeNonClassée[[#This Row],[Liste des opérations]]&amp;"!D12"),"")</f>
        <v/>
      </c>
      <c r="E32" s="137" t="str" cm="1">
        <f t="array" aca="1" ref="E32" ca="1">IFERROR(INDIRECT(ListeNonClassée[[#This Row],[Liste des opérations]]&amp;"!g12"),"")</f>
        <v/>
      </c>
      <c r="F32" s="66" t="str" cm="1">
        <f t="array" aca="1" ref="F32" ca="1">IFERROR(INDIRECT(ListeNonClassée[[#This Row],[Liste des opérations]]&amp;"!D65")&amp;"/"&amp;INDIRECT(ListeNonClassée[[#This Row],[Liste des opérations]]&amp;"!E65"),"")</f>
        <v/>
      </c>
      <c r="G32" s="66" t="str" cm="1">
        <f t="array" aca="1" ref="G32" ca="1">IFERROR(INDIRECT(ListeNonClassée[[#This Row],[Liste des opérations]]&amp;"!G65"),"")</f>
        <v/>
      </c>
      <c r="H32" s="66" t="str" cm="1">
        <f t="array" aca="1" ref="H32" ca="1">IFERROR(INDIRECT($B32&amp;"!D66")&amp;"/"&amp;INDIRECT($B32&amp;"!E66"),"")</f>
        <v/>
      </c>
      <c r="I32" s="66" t="str" cm="1">
        <f t="array" aca="1" ref="I32" ca="1">IFERROR(INDIRECT($B32&amp;"!G66"),"")</f>
        <v/>
      </c>
      <c r="J32" s="66" t="str" cm="1">
        <f t="array" aca="1" ref="J32" ca="1">IFERROR(INDIRECT(ListeNonClassée[[#This Row],[Liste des opérations]]&amp;"!D67")&amp;"/"&amp;INDIRECT($B32&amp;"!E67"),"")</f>
        <v/>
      </c>
      <c r="K32" s="66" t="str" cm="1">
        <f t="array" aca="1" ref="K32" ca="1">IFERROR(INDIRECT(ListeNonClassée[[#This Row],[Liste des opérations]]&amp;"!G67"),"")</f>
        <v/>
      </c>
      <c r="L32" s="66" t="str" cm="1">
        <f t="array" aca="1" ref="L32" ca="1">IFERROR(INDIRECT(ListeNonClassée[[#This Row],[Liste des opérations]]&amp;"!D68")&amp;"/"&amp;INDIRECT(ListeNonClassée[[#This Row],[Liste des opérations]]&amp;"!E68"),"")</f>
        <v/>
      </c>
      <c r="M32" s="67" t="str" cm="1">
        <f t="array" aca="1" ref="M32" ca="1">IFERROR(INDIRECT(ListeNonClassée[[#This Row],[Liste des opérations]]&amp;"!D68")/INDIRECT(ListeNonClassée[[#This Row],[Liste des opérations]]&amp;"!E68"),"")</f>
        <v/>
      </c>
      <c r="N32" s="66" t="str" cm="1">
        <f t="array" aca="1" ref="N32" ca="1">IFERROR(INDIRECT(ListeNonClassée[[#This Row],[Liste des opérations]]&amp;"!G68"),"")</f>
        <v/>
      </c>
      <c r="O32" s="139" t="str">
        <f ca="1">IF(ListeNonClassée[[#This Row],[avis]]="favorable",_xlfn.RANK.EQ(ListeNonClassée[[#This Row],[%]],ListeNonClassée[%]),"")</f>
        <v/>
      </c>
      <c r="P32" s="139" t="str">
        <f ca="1">IF(ListeNonClassée[[#This Row],[avis]]="défavorable",_xlfn.RANK.EQ(ListeNonClassée[[#This Row],[%]],ListeNonClassée[%]),"")</f>
        <v/>
      </c>
      <c r="Q32" s="139" t="str">
        <f ca="1">IF(SUM(ListeNonClassée[[#This Row],[Priorisation favorable ]:[Priorisation Défavorable]])=0,"",SUM(ListeNonClassée[[#This Row],[Priorisation favorable ]:[Priorisation Défavorable]]))</f>
        <v/>
      </c>
    </row>
    <row r="33" spans="2:17" ht="12.75" customHeight="1" x14ac:dyDescent="0.2">
      <c r="B33" s="61" t="str" cm="1">
        <f t="array" aca="1" ref="B33" ca="1">IF(ROWS($1:30)&lt;=COUNTA(ListeF),INDEX(MID(ListeF,FIND("]",ListeF)+1,100),ROWS($1:30)),"")</f>
        <v/>
      </c>
      <c r="C33" s="61" t="str" cm="1">
        <f t="array" aca="1" ref="C33" ca="1">IFERROR(INDIRECT(ListeNonClassée[[#This Row],[Liste des opérations]]&amp;"!D10"),"")</f>
        <v/>
      </c>
      <c r="D33" s="137" t="str" cm="1">
        <f t="array" aca="1" ref="D33" ca="1">IFERROR(INDIRECT(ListeNonClassée[[#This Row],[Liste des opérations]]&amp;"!D12"),"")</f>
        <v/>
      </c>
      <c r="E33" s="137" t="str" cm="1">
        <f t="array" aca="1" ref="E33" ca="1">IFERROR(INDIRECT(ListeNonClassée[[#This Row],[Liste des opérations]]&amp;"!g12"),"")</f>
        <v/>
      </c>
      <c r="F33" s="66" t="str" cm="1">
        <f t="array" aca="1" ref="F33" ca="1">IFERROR(INDIRECT(ListeNonClassée[[#This Row],[Liste des opérations]]&amp;"!D65")&amp;"/"&amp;INDIRECT(ListeNonClassée[[#This Row],[Liste des opérations]]&amp;"!E65"),"")</f>
        <v/>
      </c>
      <c r="G33" s="66" t="str" cm="1">
        <f t="array" aca="1" ref="G33" ca="1">IFERROR(INDIRECT(ListeNonClassée[[#This Row],[Liste des opérations]]&amp;"!G65"),"")</f>
        <v/>
      </c>
      <c r="H33" s="66" t="str" cm="1">
        <f t="array" aca="1" ref="H33" ca="1">IFERROR(INDIRECT($B33&amp;"!D66")&amp;"/"&amp;INDIRECT($B33&amp;"!E66"),"")</f>
        <v/>
      </c>
      <c r="I33" s="66" t="str" cm="1">
        <f t="array" aca="1" ref="I33" ca="1">IFERROR(INDIRECT($B33&amp;"!G66"),"")</f>
        <v/>
      </c>
      <c r="J33" s="66" t="str" cm="1">
        <f t="array" aca="1" ref="J33" ca="1">IFERROR(INDIRECT(ListeNonClassée[[#This Row],[Liste des opérations]]&amp;"!D67")&amp;"/"&amp;INDIRECT($B33&amp;"!E67"),"")</f>
        <v/>
      </c>
      <c r="K33" s="66" t="str" cm="1">
        <f t="array" aca="1" ref="K33" ca="1">IFERROR(INDIRECT(ListeNonClassée[[#This Row],[Liste des opérations]]&amp;"!G67"),"")</f>
        <v/>
      </c>
      <c r="L33" s="66" t="str" cm="1">
        <f t="array" aca="1" ref="L33" ca="1">IFERROR(INDIRECT(ListeNonClassée[[#This Row],[Liste des opérations]]&amp;"!D68")&amp;"/"&amp;INDIRECT(ListeNonClassée[[#This Row],[Liste des opérations]]&amp;"!E68"),"")</f>
        <v/>
      </c>
      <c r="M33" s="67" t="str" cm="1">
        <f t="array" aca="1" ref="M33" ca="1">IFERROR(INDIRECT(ListeNonClassée[[#This Row],[Liste des opérations]]&amp;"!D68")/INDIRECT(ListeNonClassée[[#This Row],[Liste des opérations]]&amp;"!E68"),"")</f>
        <v/>
      </c>
      <c r="N33" s="66" t="str" cm="1">
        <f t="array" aca="1" ref="N33" ca="1">IFERROR(INDIRECT(ListeNonClassée[[#This Row],[Liste des opérations]]&amp;"!G68"),"")</f>
        <v/>
      </c>
      <c r="O33" s="139" t="str">
        <f ca="1">IF(ListeNonClassée[[#This Row],[avis]]="favorable",_xlfn.RANK.EQ(ListeNonClassée[[#This Row],[%]],ListeNonClassée[%]),"")</f>
        <v/>
      </c>
      <c r="P33" s="139" t="str">
        <f ca="1">IF(ListeNonClassée[[#This Row],[avis]]="défavorable",_xlfn.RANK.EQ(ListeNonClassée[[#This Row],[%]],ListeNonClassée[%]),"")</f>
        <v/>
      </c>
      <c r="Q33" s="139" t="str">
        <f ca="1">IF(SUM(ListeNonClassée[[#This Row],[Priorisation favorable ]:[Priorisation Défavorable]])=0,"",SUM(ListeNonClassée[[#This Row],[Priorisation favorable ]:[Priorisation Défavorable]]))</f>
        <v/>
      </c>
    </row>
    <row r="34" spans="2:17" ht="12.75" customHeight="1" x14ac:dyDescent="0.2">
      <c r="B34" s="61" t="str" cm="1">
        <f t="array" aca="1" ref="B34" ca="1">IF(ROWS($1:31)&lt;=COUNTA(ListeF),INDEX(MID(ListeF,FIND("]",ListeF)+1,100),ROWS($1:31)),"")</f>
        <v/>
      </c>
      <c r="C34" s="61" t="str" cm="1">
        <f t="array" aca="1" ref="C34" ca="1">IFERROR(INDIRECT(ListeNonClassée[[#This Row],[Liste des opérations]]&amp;"!D10"),"")</f>
        <v/>
      </c>
      <c r="D34" s="137" t="str" cm="1">
        <f t="array" aca="1" ref="D34" ca="1">IFERROR(INDIRECT(ListeNonClassée[[#This Row],[Liste des opérations]]&amp;"!D12"),"")</f>
        <v/>
      </c>
      <c r="E34" s="137" t="str" cm="1">
        <f t="array" aca="1" ref="E34" ca="1">IFERROR(INDIRECT(ListeNonClassée[[#This Row],[Liste des opérations]]&amp;"!g12"),"")</f>
        <v/>
      </c>
      <c r="F34" s="66" t="str" cm="1">
        <f t="array" aca="1" ref="F34" ca="1">IFERROR(INDIRECT(ListeNonClassée[[#This Row],[Liste des opérations]]&amp;"!D65")&amp;"/"&amp;INDIRECT(ListeNonClassée[[#This Row],[Liste des opérations]]&amp;"!E65"),"")</f>
        <v/>
      </c>
      <c r="G34" s="66" t="str" cm="1">
        <f t="array" aca="1" ref="G34" ca="1">IFERROR(INDIRECT(ListeNonClassée[[#This Row],[Liste des opérations]]&amp;"!G65"),"")</f>
        <v/>
      </c>
      <c r="H34" s="66" t="str" cm="1">
        <f t="array" aca="1" ref="H34" ca="1">IFERROR(INDIRECT($B34&amp;"!D66")&amp;"/"&amp;INDIRECT($B34&amp;"!E66"),"")</f>
        <v/>
      </c>
      <c r="I34" s="66" t="str" cm="1">
        <f t="array" aca="1" ref="I34" ca="1">IFERROR(INDIRECT($B34&amp;"!G66"),"")</f>
        <v/>
      </c>
      <c r="J34" s="66" t="str" cm="1">
        <f t="array" aca="1" ref="J34" ca="1">IFERROR(INDIRECT(ListeNonClassée[[#This Row],[Liste des opérations]]&amp;"!D67")&amp;"/"&amp;INDIRECT($B34&amp;"!E67"),"")</f>
        <v/>
      </c>
      <c r="K34" s="66" t="str" cm="1">
        <f t="array" aca="1" ref="K34" ca="1">IFERROR(INDIRECT(ListeNonClassée[[#This Row],[Liste des opérations]]&amp;"!G67"),"")</f>
        <v/>
      </c>
      <c r="L34" s="66" t="str" cm="1">
        <f t="array" aca="1" ref="L34" ca="1">IFERROR(INDIRECT(ListeNonClassée[[#This Row],[Liste des opérations]]&amp;"!D68")&amp;"/"&amp;INDIRECT(ListeNonClassée[[#This Row],[Liste des opérations]]&amp;"!E68"),"")</f>
        <v/>
      </c>
      <c r="M34" s="67" t="str" cm="1">
        <f t="array" aca="1" ref="M34" ca="1">IFERROR(INDIRECT(ListeNonClassée[[#This Row],[Liste des opérations]]&amp;"!D68")/INDIRECT(ListeNonClassée[[#This Row],[Liste des opérations]]&amp;"!E68"),"")</f>
        <v/>
      </c>
      <c r="N34" s="66" t="str" cm="1">
        <f t="array" aca="1" ref="N34" ca="1">IFERROR(INDIRECT(ListeNonClassée[[#This Row],[Liste des opérations]]&amp;"!G68"),"")</f>
        <v/>
      </c>
      <c r="O34" s="139" t="str">
        <f ca="1">IF(ListeNonClassée[[#This Row],[avis]]="favorable",_xlfn.RANK.EQ(ListeNonClassée[[#This Row],[%]],ListeNonClassée[%]),"")</f>
        <v/>
      </c>
      <c r="P34" s="139" t="str">
        <f ca="1">IF(ListeNonClassée[[#This Row],[avis]]="défavorable",_xlfn.RANK.EQ(ListeNonClassée[[#This Row],[%]],ListeNonClassée[%]),"")</f>
        <v/>
      </c>
      <c r="Q34" s="139" t="str">
        <f ca="1">IF(SUM(ListeNonClassée[[#This Row],[Priorisation favorable ]:[Priorisation Défavorable]])=0,"",SUM(ListeNonClassée[[#This Row],[Priorisation favorable ]:[Priorisation Défavorable]]))</f>
        <v/>
      </c>
    </row>
    <row r="35" spans="2:17" ht="12.75" customHeight="1" x14ac:dyDescent="0.2">
      <c r="B35" s="61" t="str" cm="1">
        <f t="array" aca="1" ref="B35" ca="1">IF(ROWS($1:32)&lt;=COUNTA(ListeF),INDEX(MID(ListeF,FIND("]",ListeF)+1,100),ROWS($1:32)),"")</f>
        <v/>
      </c>
      <c r="C35" s="61" t="str" cm="1">
        <f t="array" aca="1" ref="C35" ca="1">IFERROR(INDIRECT(ListeNonClassée[[#This Row],[Liste des opérations]]&amp;"!D10"),"")</f>
        <v/>
      </c>
      <c r="D35" s="137" t="str" cm="1">
        <f t="array" aca="1" ref="D35" ca="1">IFERROR(INDIRECT(ListeNonClassée[[#This Row],[Liste des opérations]]&amp;"!D12"),"")</f>
        <v/>
      </c>
      <c r="E35" s="137" t="str" cm="1">
        <f t="array" aca="1" ref="E35" ca="1">IFERROR(INDIRECT(ListeNonClassée[[#This Row],[Liste des opérations]]&amp;"!g12"),"")</f>
        <v/>
      </c>
      <c r="F35" s="66" t="str" cm="1">
        <f t="array" aca="1" ref="F35" ca="1">IFERROR(INDIRECT(ListeNonClassée[[#This Row],[Liste des opérations]]&amp;"!D65")&amp;"/"&amp;INDIRECT(ListeNonClassée[[#This Row],[Liste des opérations]]&amp;"!E65"),"")</f>
        <v/>
      </c>
      <c r="G35" s="66" t="str" cm="1">
        <f t="array" aca="1" ref="G35" ca="1">IFERROR(INDIRECT(ListeNonClassée[[#This Row],[Liste des opérations]]&amp;"!G65"),"")</f>
        <v/>
      </c>
      <c r="H35" s="66" t="str" cm="1">
        <f t="array" aca="1" ref="H35" ca="1">IFERROR(INDIRECT($B35&amp;"!D66")&amp;"/"&amp;INDIRECT($B35&amp;"!E66"),"")</f>
        <v/>
      </c>
      <c r="I35" s="66" t="str" cm="1">
        <f t="array" aca="1" ref="I35" ca="1">IFERROR(INDIRECT($B35&amp;"!G66"),"")</f>
        <v/>
      </c>
      <c r="J35" s="66" t="str" cm="1">
        <f t="array" aca="1" ref="J35" ca="1">IFERROR(INDIRECT(ListeNonClassée[[#This Row],[Liste des opérations]]&amp;"!D67")&amp;"/"&amp;INDIRECT($B35&amp;"!E67"),"")</f>
        <v/>
      </c>
      <c r="K35" s="66" t="str" cm="1">
        <f t="array" aca="1" ref="K35" ca="1">IFERROR(INDIRECT(ListeNonClassée[[#This Row],[Liste des opérations]]&amp;"!G67"),"")</f>
        <v/>
      </c>
      <c r="L35" s="66" t="str" cm="1">
        <f t="array" aca="1" ref="L35" ca="1">IFERROR(INDIRECT(ListeNonClassée[[#This Row],[Liste des opérations]]&amp;"!D68")&amp;"/"&amp;INDIRECT(ListeNonClassée[[#This Row],[Liste des opérations]]&amp;"!E68"),"")</f>
        <v/>
      </c>
      <c r="M35" s="67" t="str" cm="1">
        <f t="array" aca="1" ref="M35" ca="1">IFERROR(INDIRECT(ListeNonClassée[[#This Row],[Liste des opérations]]&amp;"!D68")/INDIRECT(ListeNonClassée[[#This Row],[Liste des opérations]]&amp;"!E68"),"")</f>
        <v/>
      </c>
      <c r="N35" s="66" t="str" cm="1">
        <f t="array" aca="1" ref="N35" ca="1">IFERROR(INDIRECT(ListeNonClassée[[#This Row],[Liste des opérations]]&amp;"!G68"),"")</f>
        <v/>
      </c>
      <c r="O35" s="139" t="str">
        <f ca="1">IF(ListeNonClassée[[#This Row],[avis]]="favorable",_xlfn.RANK.EQ(ListeNonClassée[[#This Row],[%]],ListeNonClassée[%]),"")</f>
        <v/>
      </c>
      <c r="P35" s="139" t="str">
        <f ca="1">IF(ListeNonClassée[[#This Row],[avis]]="défavorable",_xlfn.RANK.EQ(ListeNonClassée[[#This Row],[%]],ListeNonClassée[%]),"")</f>
        <v/>
      </c>
      <c r="Q35" s="139" t="str">
        <f ca="1">IF(SUM(ListeNonClassée[[#This Row],[Priorisation favorable ]:[Priorisation Défavorable]])=0,"",SUM(ListeNonClassée[[#This Row],[Priorisation favorable ]:[Priorisation Défavorable]]))</f>
        <v/>
      </c>
    </row>
    <row r="36" spans="2:17" ht="12.75" customHeight="1" x14ac:dyDescent="0.2">
      <c r="B36" s="61" t="str" cm="1">
        <f t="array" aca="1" ref="B36" ca="1">IF(ROWS($1:33)&lt;=COUNTA(ListeF),INDEX(MID(ListeF,FIND("]",ListeF)+1,100),ROWS($1:33)),"")</f>
        <v/>
      </c>
      <c r="C36" s="61" t="str" cm="1">
        <f t="array" aca="1" ref="C36" ca="1">IFERROR(INDIRECT(ListeNonClassée[[#This Row],[Liste des opérations]]&amp;"!D10"),"")</f>
        <v/>
      </c>
      <c r="D36" s="137" t="str" cm="1">
        <f t="array" aca="1" ref="D36" ca="1">IFERROR(INDIRECT(ListeNonClassée[[#This Row],[Liste des opérations]]&amp;"!D12"),"")</f>
        <v/>
      </c>
      <c r="E36" s="137" t="str" cm="1">
        <f t="array" aca="1" ref="E36" ca="1">IFERROR(INDIRECT(ListeNonClassée[[#This Row],[Liste des opérations]]&amp;"!g12"),"")</f>
        <v/>
      </c>
      <c r="F36" s="66" t="str" cm="1">
        <f t="array" aca="1" ref="F36" ca="1">IFERROR(INDIRECT(ListeNonClassée[[#This Row],[Liste des opérations]]&amp;"!D65")&amp;"/"&amp;INDIRECT(ListeNonClassée[[#This Row],[Liste des opérations]]&amp;"!E65"),"")</f>
        <v/>
      </c>
      <c r="G36" s="66" t="str" cm="1">
        <f t="array" aca="1" ref="G36" ca="1">IFERROR(INDIRECT(ListeNonClassée[[#This Row],[Liste des opérations]]&amp;"!G65"),"")</f>
        <v/>
      </c>
      <c r="H36" s="66" t="str" cm="1">
        <f t="array" aca="1" ref="H36" ca="1">IFERROR(INDIRECT($B36&amp;"!D66")&amp;"/"&amp;INDIRECT($B36&amp;"!E66"),"")</f>
        <v/>
      </c>
      <c r="I36" s="66" t="str" cm="1">
        <f t="array" aca="1" ref="I36" ca="1">IFERROR(INDIRECT($B36&amp;"!G66"),"")</f>
        <v/>
      </c>
      <c r="J36" s="66" t="str" cm="1">
        <f t="array" aca="1" ref="J36" ca="1">IFERROR(INDIRECT(ListeNonClassée[[#This Row],[Liste des opérations]]&amp;"!D67")&amp;"/"&amp;INDIRECT($B36&amp;"!E67"),"")</f>
        <v/>
      </c>
      <c r="K36" s="66" t="str" cm="1">
        <f t="array" aca="1" ref="K36" ca="1">IFERROR(INDIRECT(ListeNonClassée[[#This Row],[Liste des opérations]]&amp;"!G67"),"")</f>
        <v/>
      </c>
      <c r="L36" s="66" t="str" cm="1">
        <f t="array" aca="1" ref="L36" ca="1">IFERROR(INDIRECT(ListeNonClassée[[#This Row],[Liste des opérations]]&amp;"!D68")&amp;"/"&amp;INDIRECT(ListeNonClassée[[#This Row],[Liste des opérations]]&amp;"!E68"),"")</f>
        <v/>
      </c>
      <c r="M36" s="67" t="str" cm="1">
        <f t="array" aca="1" ref="M36" ca="1">IFERROR(INDIRECT(ListeNonClassée[[#This Row],[Liste des opérations]]&amp;"!D68")/INDIRECT(ListeNonClassée[[#This Row],[Liste des opérations]]&amp;"!E68"),"")</f>
        <v/>
      </c>
      <c r="N36" s="66" t="str" cm="1">
        <f t="array" aca="1" ref="N36" ca="1">IFERROR(INDIRECT(ListeNonClassée[[#This Row],[Liste des opérations]]&amp;"!G68"),"")</f>
        <v/>
      </c>
      <c r="O36" s="139" t="str">
        <f ca="1">IF(ListeNonClassée[[#This Row],[avis]]="favorable",_xlfn.RANK.EQ(ListeNonClassée[[#This Row],[%]],ListeNonClassée[%]),"")</f>
        <v/>
      </c>
      <c r="P36" s="139" t="str">
        <f ca="1">IF(ListeNonClassée[[#This Row],[avis]]="défavorable",_xlfn.RANK.EQ(ListeNonClassée[[#This Row],[%]],ListeNonClassée[%]),"")</f>
        <v/>
      </c>
      <c r="Q36" s="139" t="str">
        <f ca="1">IF(SUM(ListeNonClassée[[#This Row],[Priorisation favorable ]:[Priorisation Défavorable]])=0,"",SUM(ListeNonClassée[[#This Row],[Priorisation favorable ]:[Priorisation Défavorable]]))</f>
        <v/>
      </c>
    </row>
    <row r="37" spans="2:17" ht="12.75" customHeight="1" x14ac:dyDescent="0.2">
      <c r="B37" s="61" t="str" cm="1">
        <f t="array" aca="1" ref="B37" ca="1">IF(ROWS($1:34)&lt;=COUNTA(ListeF),INDEX(MID(ListeF,FIND("]",ListeF)+1,100),ROWS($1:34)),"")</f>
        <v/>
      </c>
      <c r="C37" s="61" t="str" cm="1">
        <f t="array" aca="1" ref="C37" ca="1">IFERROR(INDIRECT(ListeNonClassée[[#This Row],[Liste des opérations]]&amp;"!D10"),"")</f>
        <v/>
      </c>
      <c r="D37" s="137" t="str" cm="1">
        <f t="array" aca="1" ref="D37" ca="1">IFERROR(INDIRECT(ListeNonClassée[[#This Row],[Liste des opérations]]&amp;"!D12"),"")</f>
        <v/>
      </c>
      <c r="E37" s="137" t="str" cm="1">
        <f t="array" aca="1" ref="E37" ca="1">IFERROR(INDIRECT(ListeNonClassée[[#This Row],[Liste des opérations]]&amp;"!g12"),"")</f>
        <v/>
      </c>
      <c r="F37" s="66" t="str" cm="1">
        <f t="array" aca="1" ref="F37" ca="1">IFERROR(INDIRECT(ListeNonClassée[[#This Row],[Liste des opérations]]&amp;"!D65")&amp;"/"&amp;INDIRECT(ListeNonClassée[[#This Row],[Liste des opérations]]&amp;"!E65"),"")</f>
        <v/>
      </c>
      <c r="G37" s="66" t="str" cm="1">
        <f t="array" aca="1" ref="G37" ca="1">IFERROR(INDIRECT(ListeNonClassée[[#This Row],[Liste des opérations]]&amp;"!G65"),"")</f>
        <v/>
      </c>
      <c r="H37" s="66" t="str" cm="1">
        <f t="array" aca="1" ref="H37" ca="1">IFERROR(INDIRECT($B37&amp;"!D66")&amp;"/"&amp;INDIRECT($B37&amp;"!E66"),"")</f>
        <v/>
      </c>
      <c r="I37" s="66" t="str" cm="1">
        <f t="array" aca="1" ref="I37" ca="1">IFERROR(INDIRECT($B37&amp;"!G66"),"")</f>
        <v/>
      </c>
      <c r="J37" s="66" t="str" cm="1">
        <f t="array" aca="1" ref="J37" ca="1">IFERROR(INDIRECT(ListeNonClassée[[#This Row],[Liste des opérations]]&amp;"!D67")&amp;"/"&amp;INDIRECT($B37&amp;"!E67"),"")</f>
        <v/>
      </c>
      <c r="K37" s="66" t="str" cm="1">
        <f t="array" aca="1" ref="K37" ca="1">IFERROR(INDIRECT(ListeNonClassée[[#This Row],[Liste des opérations]]&amp;"!G67"),"")</f>
        <v/>
      </c>
      <c r="L37" s="66" t="str" cm="1">
        <f t="array" aca="1" ref="L37" ca="1">IFERROR(INDIRECT(ListeNonClassée[[#This Row],[Liste des opérations]]&amp;"!D68")&amp;"/"&amp;INDIRECT(ListeNonClassée[[#This Row],[Liste des opérations]]&amp;"!E68"),"")</f>
        <v/>
      </c>
      <c r="M37" s="67" t="str" cm="1">
        <f t="array" aca="1" ref="M37" ca="1">IFERROR(INDIRECT(ListeNonClassée[[#This Row],[Liste des opérations]]&amp;"!D68")/INDIRECT(ListeNonClassée[[#This Row],[Liste des opérations]]&amp;"!E68"),"")</f>
        <v/>
      </c>
      <c r="N37" s="66" t="str" cm="1">
        <f t="array" aca="1" ref="N37" ca="1">IFERROR(INDIRECT(ListeNonClassée[[#This Row],[Liste des opérations]]&amp;"!G68"),"")</f>
        <v/>
      </c>
      <c r="O37" s="139" t="str">
        <f ca="1">IF(ListeNonClassée[[#This Row],[avis]]="favorable",_xlfn.RANK.EQ(ListeNonClassée[[#This Row],[%]],ListeNonClassée[%]),"")</f>
        <v/>
      </c>
      <c r="P37" s="139" t="str">
        <f ca="1">IF(ListeNonClassée[[#This Row],[avis]]="défavorable",_xlfn.RANK.EQ(ListeNonClassée[[#This Row],[%]],ListeNonClassée[%]),"")</f>
        <v/>
      </c>
      <c r="Q37" s="139" t="str">
        <f ca="1">IF(SUM(ListeNonClassée[[#This Row],[Priorisation favorable ]:[Priorisation Défavorable]])=0,"",SUM(ListeNonClassée[[#This Row],[Priorisation favorable ]:[Priorisation Défavorable]]))</f>
        <v/>
      </c>
    </row>
    <row r="38" spans="2:17" ht="12.75" customHeight="1" x14ac:dyDescent="0.2">
      <c r="B38" s="61" t="str" cm="1">
        <f t="array" aca="1" ref="B38" ca="1">IF(ROWS($1:35)&lt;=COUNTA(ListeF),INDEX(MID(ListeF,FIND("]",ListeF)+1,100),ROWS($1:35)),"")</f>
        <v/>
      </c>
      <c r="C38" s="61" t="str" cm="1">
        <f t="array" aca="1" ref="C38" ca="1">IFERROR(INDIRECT(ListeNonClassée[[#This Row],[Liste des opérations]]&amp;"!D10"),"")</f>
        <v/>
      </c>
      <c r="D38" s="137" t="str" cm="1">
        <f t="array" aca="1" ref="D38" ca="1">IFERROR(INDIRECT(ListeNonClassée[[#This Row],[Liste des opérations]]&amp;"!D12"),"")</f>
        <v/>
      </c>
      <c r="E38" s="137" t="str" cm="1">
        <f t="array" aca="1" ref="E38" ca="1">IFERROR(INDIRECT(ListeNonClassée[[#This Row],[Liste des opérations]]&amp;"!g12"),"")</f>
        <v/>
      </c>
      <c r="F38" s="66" t="str" cm="1">
        <f t="array" aca="1" ref="F38" ca="1">IFERROR(INDIRECT(ListeNonClassée[[#This Row],[Liste des opérations]]&amp;"!D65")&amp;"/"&amp;INDIRECT(ListeNonClassée[[#This Row],[Liste des opérations]]&amp;"!E65"),"")</f>
        <v/>
      </c>
      <c r="G38" s="66" t="str" cm="1">
        <f t="array" aca="1" ref="G38" ca="1">IFERROR(INDIRECT(ListeNonClassée[[#This Row],[Liste des opérations]]&amp;"!G65"),"")</f>
        <v/>
      </c>
      <c r="H38" s="66" t="str" cm="1">
        <f t="array" aca="1" ref="H38" ca="1">IFERROR(INDIRECT($B38&amp;"!D66")&amp;"/"&amp;INDIRECT($B38&amp;"!E66"),"")</f>
        <v/>
      </c>
      <c r="I38" s="66" t="str" cm="1">
        <f t="array" aca="1" ref="I38" ca="1">IFERROR(INDIRECT($B38&amp;"!G66"),"")</f>
        <v/>
      </c>
      <c r="J38" s="66" t="str" cm="1">
        <f t="array" aca="1" ref="J38" ca="1">IFERROR(INDIRECT(ListeNonClassée[[#This Row],[Liste des opérations]]&amp;"!D67")&amp;"/"&amp;INDIRECT($B38&amp;"!E67"),"")</f>
        <v/>
      </c>
      <c r="K38" s="66" t="str" cm="1">
        <f t="array" aca="1" ref="K38" ca="1">IFERROR(INDIRECT(ListeNonClassée[[#This Row],[Liste des opérations]]&amp;"!G67"),"")</f>
        <v/>
      </c>
      <c r="L38" s="66" t="str" cm="1">
        <f t="array" aca="1" ref="L38" ca="1">IFERROR(INDIRECT(ListeNonClassée[[#This Row],[Liste des opérations]]&amp;"!D68")&amp;"/"&amp;INDIRECT(ListeNonClassée[[#This Row],[Liste des opérations]]&amp;"!E68"),"")</f>
        <v/>
      </c>
      <c r="M38" s="67" t="str" cm="1">
        <f t="array" aca="1" ref="M38" ca="1">IFERROR(INDIRECT(ListeNonClassée[[#This Row],[Liste des opérations]]&amp;"!D68")/INDIRECT(ListeNonClassée[[#This Row],[Liste des opérations]]&amp;"!E68"),"")</f>
        <v/>
      </c>
      <c r="N38" s="66" t="str" cm="1">
        <f t="array" aca="1" ref="N38" ca="1">IFERROR(INDIRECT(ListeNonClassée[[#This Row],[Liste des opérations]]&amp;"!G68"),"")</f>
        <v/>
      </c>
      <c r="O38" s="139" t="str">
        <f ca="1">IF(ListeNonClassée[[#This Row],[avis]]="favorable",_xlfn.RANK.EQ(ListeNonClassée[[#This Row],[%]],ListeNonClassée[%]),"")</f>
        <v/>
      </c>
      <c r="P38" s="139" t="str">
        <f ca="1">IF(ListeNonClassée[[#This Row],[avis]]="défavorable",_xlfn.RANK.EQ(ListeNonClassée[[#This Row],[%]],ListeNonClassée[%]),"")</f>
        <v/>
      </c>
      <c r="Q38" s="139" t="str">
        <f ca="1">IF(SUM(ListeNonClassée[[#This Row],[Priorisation favorable ]:[Priorisation Défavorable]])=0,"",SUM(ListeNonClassée[[#This Row],[Priorisation favorable ]:[Priorisation Défavorable]]))</f>
        <v/>
      </c>
    </row>
    <row r="39" spans="2:17" ht="12.75" customHeight="1" x14ac:dyDescent="0.2">
      <c r="B39" s="61" t="str" cm="1">
        <f t="array" aca="1" ref="B39" ca="1">IF(ROWS($1:36)&lt;=COUNTA(ListeF),INDEX(MID(ListeF,FIND("]",ListeF)+1,100),ROWS($1:36)),"")</f>
        <v/>
      </c>
      <c r="C39" s="61" t="str" cm="1">
        <f t="array" aca="1" ref="C39" ca="1">IFERROR(INDIRECT(ListeNonClassée[[#This Row],[Liste des opérations]]&amp;"!D10"),"")</f>
        <v/>
      </c>
      <c r="D39" s="137" t="str" cm="1">
        <f t="array" aca="1" ref="D39" ca="1">IFERROR(INDIRECT(ListeNonClassée[[#This Row],[Liste des opérations]]&amp;"!D12"),"")</f>
        <v/>
      </c>
      <c r="E39" s="137" t="str" cm="1">
        <f t="array" aca="1" ref="E39" ca="1">IFERROR(INDIRECT(ListeNonClassée[[#This Row],[Liste des opérations]]&amp;"!g12"),"")</f>
        <v/>
      </c>
      <c r="F39" s="66" t="str" cm="1">
        <f t="array" aca="1" ref="F39" ca="1">IFERROR(INDIRECT(ListeNonClassée[[#This Row],[Liste des opérations]]&amp;"!D65")&amp;"/"&amp;INDIRECT(ListeNonClassée[[#This Row],[Liste des opérations]]&amp;"!E65"),"")</f>
        <v/>
      </c>
      <c r="G39" s="66" t="str" cm="1">
        <f t="array" aca="1" ref="G39" ca="1">IFERROR(INDIRECT(ListeNonClassée[[#This Row],[Liste des opérations]]&amp;"!G65"),"")</f>
        <v/>
      </c>
      <c r="H39" s="66" t="str" cm="1">
        <f t="array" aca="1" ref="H39" ca="1">IFERROR(INDIRECT($B39&amp;"!D66")&amp;"/"&amp;INDIRECT($B39&amp;"!E66"),"")</f>
        <v/>
      </c>
      <c r="I39" s="66" t="str" cm="1">
        <f t="array" aca="1" ref="I39" ca="1">IFERROR(INDIRECT($B39&amp;"!G66"),"")</f>
        <v/>
      </c>
      <c r="J39" s="66" t="str" cm="1">
        <f t="array" aca="1" ref="J39" ca="1">IFERROR(INDIRECT(ListeNonClassée[[#This Row],[Liste des opérations]]&amp;"!D67")&amp;"/"&amp;INDIRECT($B39&amp;"!E67"),"")</f>
        <v/>
      </c>
      <c r="K39" s="66" t="str" cm="1">
        <f t="array" aca="1" ref="K39" ca="1">IFERROR(INDIRECT(ListeNonClassée[[#This Row],[Liste des opérations]]&amp;"!G67"),"")</f>
        <v/>
      </c>
      <c r="L39" s="66" t="str" cm="1">
        <f t="array" aca="1" ref="L39" ca="1">IFERROR(INDIRECT(ListeNonClassée[[#This Row],[Liste des opérations]]&amp;"!D68")&amp;"/"&amp;INDIRECT(ListeNonClassée[[#This Row],[Liste des opérations]]&amp;"!E68"),"")</f>
        <v/>
      </c>
      <c r="M39" s="67" t="str" cm="1">
        <f t="array" aca="1" ref="M39" ca="1">IFERROR(INDIRECT(ListeNonClassée[[#This Row],[Liste des opérations]]&amp;"!D68")/INDIRECT(ListeNonClassée[[#This Row],[Liste des opérations]]&amp;"!E68"),"")</f>
        <v/>
      </c>
      <c r="N39" s="66" t="str" cm="1">
        <f t="array" aca="1" ref="N39" ca="1">IFERROR(INDIRECT(ListeNonClassée[[#This Row],[Liste des opérations]]&amp;"!G68"),"")</f>
        <v/>
      </c>
      <c r="O39" s="139" t="str">
        <f ca="1">IF(ListeNonClassée[[#This Row],[avis]]="favorable",_xlfn.RANK.EQ(ListeNonClassée[[#This Row],[%]],ListeNonClassée[%]),"")</f>
        <v/>
      </c>
      <c r="P39" s="139" t="str">
        <f ca="1">IF(ListeNonClassée[[#This Row],[avis]]="défavorable",_xlfn.RANK.EQ(ListeNonClassée[[#This Row],[%]],ListeNonClassée[%]),"")</f>
        <v/>
      </c>
      <c r="Q39" s="139" t="str">
        <f ca="1">IF(SUM(ListeNonClassée[[#This Row],[Priorisation favorable ]:[Priorisation Défavorable]])=0,"",SUM(ListeNonClassée[[#This Row],[Priorisation favorable ]:[Priorisation Défavorable]]))</f>
        <v/>
      </c>
    </row>
    <row r="40" spans="2:17" ht="12.75" customHeight="1" x14ac:dyDescent="0.2">
      <c r="B40" s="61" t="str" cm="1">
        <f t="array" aca="1" ref="B40" ca="1">IF(ROWS($1:37)&lt;=COUNTA(ListeF),INDEX(MID(ListeF,FIND("]",ListeF)+1,100),ROWS($1:37)),"")</f>
        <v/>
      </c>
      <c r="C40" s="61" t="str" cm="1">
        <f t="array" aca="1" ref="C40" ca="1">IFERROR(INDIRECT(ListeNonClassée[[#This Row],[Liste des opérations]]&amp;"!D10"),"")</f>
        <v/>
      </c>
      <c r="D40" s="137" t="str" cm="1">
        <f t="array" aca="1" ref="D40" ca="1">IFERROR(INDIRECT(ListeNonClassée[[#This Row],[Liste des opérations]]&amp;"!D12"),"")</f>
        <v/>
      </c>
      <c r="E40" s="137" t="str" cm="1">
        <f t="array" aca="1" ref="E40" ca="1">IFERROR(INDIRECT(ListeNonClassée[[#This Row],[Liste des opérations]]&amp;"!g12"),"")</f>
        <v/>
      </c>
      <c r="F40" s="66" t="str" cm="1">
        <f t="array" aca="1" ref="F40" ca="1">IFERROR(INDIRECT(ListeNonClassée[[#This Row],[Liste des opérations]]&amp;"!D65")&amp;"/"&amp;INDIRECT(ListeNonClassée[[#This Row],[Liste des opérations]]&amp;"!E65"),"")</f>
        <v/>
      </c>
      <c r="G40" s="66" t="str" cm="1">
        <f t="array" aca="1" ref="G40" ca="1">IFERROR(INDIRECT(ListeNonClassée[[#This Row],[Liste des opérations]]&amp;"!G65"),"")</f>
        <v/>
      </c>
      <c r="H40" s="66" t="str" cm="1">
        <f t="array" aca="1" ref="H40" ca="1">IFERROR(INDIRECT($B40&amp;"!D66")&amp;"/"&amp;INDIRECT($B40&amp;"!E66"),"")</f>
        <v/>
      </c>
      <c r="I40" s="66" t="str" cm="1">
        <f t="array" aca="1" ref="I40" ca="1">IFERROR(INDIRECT($B40&amp;"!G66"),"")</f>
        <v/>
      </c>
      <c r="J40" s="66" t="str" cm="1">
        <f t="array" aca="1" ref="J40" ca="1">IFERROR(INDIRECT(ListeNonClassée[[#This Row],[Liste des opérations]]&amp;"!D67")&amp;"/"&amp;INDIRECT($B40&amp;"!E67"),"")</f>
        <v/>
      </c>
      <c r="K40" s="66" t="str" cm="1">
        <f t="array" aca="1" ref="K40" ca="1">IFERROR(INDIRECT(ListeNonClassée[[#This Row],[Liste des opérations]]&amp;"!G67"),"")</f>
        <v/>
      </c>
      <c r="L40" s="66" t="str" cm="1">
        <f t="array" aca="1" ref="L40" ca="1">IFERROR(INDIRECT(ListeNonClassée[[#This Row],[Liste des opérations]]&amp;"!D68")&amp;"/"&amp;INDIRECT(ListeNonClassée[[#This Row],[Liste des opérations]]&amp;"!E68"),"")</f>
        <v/>
      </c>
      <c r="M40" s="67" t="str" cm="1">
        <f t="array" aca="1" ref="M40" ca="1">IFERROR(INDIRECT(ListeNonClassée[[#This Row],[Liste des opérations]]&amp;"!D68")/INDIRECT(ListeNonClassée[[#This Row],[Liste des opérations]]&amp;"!E68"),"")</f>
        <v/>
      </c>
      <c r="N40" s="66" t="str" cm="1">
        <f t="array" aca="1" ref="N40" ca="1">IFERROR(INDIRECT(ListeNonClassée[[#This Row],[Liste des opérations]]&amp;"!G68"),"")</f>
        <v/>
      </c>
      <c r="O40" s="139" t="str">
        <f ca="1">IF(ListeNonClassée[[#This Row],[avis]]="favorable",_xlfn.RANK.EQ(ListeNonClassée[[#This Row],[%]],ListeNonClassée[%]),"")</f>
        <v/>
      </c>
      <c r="P40" s="139" t="str">
        <f ca="1">IF(ListeNonClassée[[#This Row],[avis]]="défavorable",_xlfn.RANK.EQ(ListeNonClassée[[#This Row],[%]],ListeNonClassée[%]),"")</f>
        <v/>
      </c>
      <c r="Q40" s="139" t="str">
        <f ca="1">IF(SUM(ListeNonClassée[[#This Row],[Priorisation favorable ]:[Priorisation Défavorable]])=0,"",SUM(ListeNonClassée[[#This Row],[Priorisation favorable ]:[Priorisation Défavorable]]))</f>
        <v/>
      </c>
    </row>
    <row r="41" spans="2:17" ht="12.75" customHeight="1" x14ac:dyDescent="0.2">
      <c r="B41" s="61" t="str" cm="1">
        <f t="array" aca="1" ref="B41" ca="1">IF(ROWS($1:38)&lt;=COUNTA(ListeF),INDEX(MID(ListeF,FIND("]",ListeF)+1,100),ROWS($1:38)),"")</f>
        <v/>
      </c>
      <c r="C41" s="61" t="str" cm="1">
        <f t="array" aca="1" ref="C41" ca="1">IFERROR(INDIRECT(ListeNonClassée[[#This Row],[Liste des opérations]]&amp;"!D10"),"")</f>
        <v/>
      </c>
      <c r="D41" s="137" t="str" cm="1">
        <f t="array" aca="1" ref="D41" ca="1">IFERROR(INDIRECT(ListeNonClassée[[#This Row],[Liste des opérations]]&amp;"!D12"),"")</f>
        <v/>
      </c>
      <c r="E41" s="137" t="str" cm="1">
        <f t="array" aca="1" ref="E41" ca="1">IFERROR(INDIRECT(ListeNonClassée[[#This Row],[Liste des opérations]]&amp;"!g12"),"")</f>
        <v/>
      </c>
      <c r="F41" s="66" t="str" cm="1">
        <f t="array" aca="1" ref="F41" ca="1">IFERROR(INDIRECT(ListeNonClassée[[#This Row],[Liste des opérations]]&amp;"!D65")&amp;"/"&amp;INDIRECT(ListeNonClassée[[#This Row],[Liste des opérations]]&amp;"!E65"),"")</f>
        <v/>
      </c>
      <c r="G41" s="66" t="str" cm="1">
        <f t="array" aca="1" ref="G41" ca="1">IFERROR(INDIRECT(ListeNonClassée[[#This Row],[Liste des opérations]]&amp;"!G65"),"")</f>
        <v/>
      </c>
      <c r="H41" s="66" t="str" cm="1">
        <f t="array" aca="1" ref="H41" ca="1">IFERROR(INDIRECT($B41&amp;"!D66")&amp;"/"&amp;INDIRECT($B41&amp;"!E66"),"")</f>
        <v/>
      </c>
      <c r="I41" s="66" t="str" cm="1">
        <f t="array" aca="1" ref="I41" ca="1">IFERROR(INDIRECT($B41&amp;"!G66"),"")</f>
        <v/>
      </c>
      <c r="J41" s="66" t="str" cm="1">
        <f t="array" aca="1" ref="J41" ca="1">IFERROR(INDIRECT(ListeNonClassée[[#This Row],[Liste des opérations]]&amp;"!D67")&amp;"/"&amp;INDIRECT($B41&amp;"!E67"),"")</f>
        <v/>
      </c>
      <c r="K41" s="66" t="str" cm="1">
        <f t="array" aca="1" ref="K41" ca="1">IFERROR(INDIRECT(ListeNonClassée[[#This Row],[Liste des opérations]]&amp;"!G67"),"")</f>
        <v/>
      </c>
      <c r="L41" s="66" t="str" cm="1">
        <f t="array" aca="1" ref="L41" ca="1">IFERROR(INDIRECT(ListeNonClassée[[#This Row],[Liste des opérations]]&amp;"!D68")&amp;"/"&amp;INDIRECT(ListeNonClassée[[#This Row],[Liste des opérations]]&amp;"!E68"),"")</f>
        <v/>
      </c>
      <c r="M41" s="67" t="str" cm="1">
        <f t="array" aca="1" ref="M41" ca="1">IFERROR(INDIRECT(ListeNonClassée[[#This Row],[Liste des opérations]]&amp;"!D68")/INDIRECT(ListeNonClassée[[#This Row],[Liste des opérations]]&amp;"!E68"),"")</f>
        <v/>
      </c>
      <c r="N41" s="66" t="str" cm="1">
        <f t="array" aca="1" ref="N41" ca="1">IFERROR(INDIRECT(ListeNonClassée[[#This Row],[Liste des opérations]]&amp;"!G68"),"")</f>
        <v/>
      </c>
      <c r="O41" s="139" t="str">
        <f ca="1">IF(ListeNonClassée[[#This Row],[avis]]="favorable",_xlfn.RANK.EQ(ListeNonClassée[[#This Row],[%]],ListeNonClassée[%]),"")</f>
        <v/>
      </c>
      <c r="P41" s="139" t="str">
        <f ca="1">IF(ListeNonClassée[[#This Row],[avis]]="défavorable",_xlfn.RANK.EQ(ListeNonClassée[[#This Row],[%]],ListeNonClassée[%]),"")</f>
        <v/>
      </c>
      <c r="Q41" s="139" t="str">
        <f ca="1">IF(SUM(ListeNonClassée[[#This Row],[Priorisation favorable ]:[Priorisation Défavorable]])=0,"",SUM(ListeNonClassée[[#This Row],[Priorisation favorable ]:[Priorisation Défavorable]]))</f>
        <v/>
      </c>
    </row>
    <row r="42" spans="2:17" ht="12.75" customHeight="1" x14ac:dyDescent="0.2">
      <c r="B42" s="61" t="str" cm="1">
        <f t="array" aca="1" ref="B42" ca="1">IF(ROWS($1:39)&lt;=COUNTA(ListeF),INDEX(MID(ListeF,FIND("]",ListeF)+1,100),ROWS($1:39)),"")</f>
        <v/>
      </c>
      <c r="C42" s="61" t="str" cm="1">
        <f t="array" aca="1" ref="C42" ca="1">IFERROR(INDIRECT(ListeNonClassée[[#This Row],[Liste des opérations]]&amp;"!D10"),"")</f>
        <v/>
      </c>
      <c r="D42" s="137" t="str" cm="1">
        <f t="array" aca="1" ref="D42" ca="1">IFERROR(INDIRECT(ListeNonClassée[[#This Row],[Liste des opérations]]&amp;"!D12"),"")</f>
        <v/>
      </c>
      <c r="E42" s="137" t="str" cm="1">
        <f t="array" aca="1" ref="E42" ca="1">IFERROR(INDIRECT(ListeNonClassée[[#This Row],[Liste des opérations]]&amp;"!g12"),"")</f>
        <v/>
      </c>
      <c r="F42" s="66" t="str" cm="1">
        <f t="array" aca="1" ref="F42" ca="1">IFERROR(INDIRECT(ListeNonClassée[[#This Row],[Liste des opérations]]&amp;"!D65")&amp;"/"&amp;INDIRECT(ListeNonClassée[[#This Row],[Liste des opérations]]&amp;"!E65"),"")</f>
        <v/>
      </c>
      <c r="G42" s="66" t="str" cm="1">
        <f t="array" aca="1" ref="G42" ca="1">IFERROR(INDIRECT(ListeNonClassée[[#This Row],[Liste des opérations]]&amp;"!G65"),"")</f>
        <v/>
      </c>
      <c r="H42" s="66" t="str" cm="1">
        <f t="array" aca="1" ref="H42" ca="1">IFERROR(INDIRECT($B42&amp;"!D66")&amp;"/"&amp;INDIRECT($B42&amp;"!E66"),"")</f>
        <v/>
      </c>
      <c r="I42" s="66" t="str" cm="1">
        <f t="array" aca="1" ref="I42" ca="1">IFERROR(INDIRECT($B42&amp;"!G66"),"")</f>
        <v/>
      </c>
      <c r="J42" s="66" t="str" cm="1">
        <f t="array" aca="1" ref="J42" ca="1">IFERROR(INDIRECT(ListeNonClassée[[#This Row],[Liste des opérations]]&amp;"!D67")&amp;"/"&amp;INDIRECT($B42&amp;"!E67"),"")</f>
        <v/>
      </c>
      <c r="K42" s="66" t="str" cm="1">
        <f t="array" aca="1" ref="K42" ca="1">IFERROR(INDIRECT(ListeNonClassée[[#This Row],[Liste des opérations]]&amp;"!G67"),"")</f>
        <v/>
      </c>
      <c r="L42" s="66" t="str" cm="1">
        <f t="array" aca="1" ref="L42" ca="1">IFERROR(INDIRECT(ListeNonClassée[[#This Row],[Liste des opérations]]&amp;"!D68")&amp;"/"&amp;INDIRECT(ListeNonClassée[[#This Row],[Liste des opérations]]&amp;"!E68"),"")</f>
        <v/>
      </c>
      <c r="M42" s="67" t="str" cm="1">
        <f t="array" aca="1" ref="M42" ca="1">IFERROR(INDIRECT(ListeNonClassée[[#This Row],[Liste des opérations]]&amp;"!D68")/INDIRECT(ListeNonClassée[[#This Row],[Liste des opérations]]&amp;"!E68"),"")</f>
        <v/>
      </c>
      <c r="N42" s="66" t="str" cm="1">
        <f t="array" aca="1" ref="N42" ca="1">IFERROR(INDIRECT(ListeNonClassée[[#This Row],[Liste des opérations]]&amp;"!G68"),"")</f>
        <v/>
      </c>
      <c r="O42" s="139" t="str">
        <f ca="1">IF(ListeNonClassée[[#This Row],[avis]]="favorable",_xlfn.RANK.EQ(ListeNonClassée[[#This Row],[%]],ListeNonClassée[%]),"")</f>
        <v/>
      </c>
      <c r="P42" s="139" t="str">
        <f ca="1">IF(ListeNonClassée[[#This Row],[avis]]="défavorable",_xlfn.RANK.EQ(ListeNonClassée[[#This Row],[%]],ListeNonClassée[%]),"")</f>
        <v/>
      </c>
      <c r="Q42" s="139" t="str">
        <f ca="1">IF(SUM(ListeNonClassée[[#This Row],[Priorisation favorable ]:[Priorisation Défavorable]])=0,"",SUM(ListeNonClassée[[#This Row],[Priorisation favorable ]:[Priorisation Défavorable]]))</f>
        <v/>
      </c>
    </row>
    <row r="43" spans="2:17" ht="12.75" customHeight="1" x14ac:dyDescent="0.2">
      <c r="B43" s="61" t="str" cm="1">
        <f t="array" aca="1" ref="B43" ca="1">IF(ROWS($1:40)&lt;=COUNTA(ListeF),INDEX(MID(ListeF,FIND("]",ListeF)+1,100),ROWS($1:40)),"")</f>
        <v/>
      </c>
      <c r="C43" s="61" t="str" cm="1">
        <f t="array" aca="1" ref="C43" ca="1">IFERROR(INDIRECT(ListeNonClassée[[#This Row],[Liste des opérations]]&amp;"!D10"),"")</f>
        <v/>
      </c>
      <c r="D43" s="137" t="str" cm="1">
        <f t="array" aca="1" ref="D43" ca="1">IFERROR(INDIRECT(ListeNonClassée[[#This Row],[Liste des opérations]]&amp;"!D12"),"")</f>
        <v/>
      </c>
      <c r="E43" s="137" t="str" cm="1">
        <f t="array" aca="1" ref="E43" ca="1">IFERROR(INDIRECT(ListeNonClassée[[#This Row],[Liste des opérations]]&amp;"!g12"),"")</f>
        <v/>
      </c>
      <c r="F43" s="66" t="str" cm="1">
        <f t="array" aca="1" ref="F43" ca="1">IFERROR(INDIRECT(ListeNonClassée[[#This Row],[Liste des opérations]]&amp;"!D65")&amp;"/"&amp;INDIRECT(ListeNonClassée[[#This Row],[Liste des opérations]]&amp;"!E65"),"")</f>
        <v/>
      </c>
      <c r="G43" s="66" t="str" cm="1">
        <f t="array" aca="1" ref="G43" ca="1">IFERROR(INDIRECT(ListeNonClassée[[#This Row],[Liste des opérations]]&amp;"!G65"),"")</f>
        <v/>
      </c>
      <c r="H43" s="66" t="str" cm="1">
        <f t="array" aca="1" ref="H43" ca="1">IFERROR(INDIRECT($B43&amp;"!D66")&amp;"/"&amp;INDIRECT($B43&amp;"!E66"),"")</f>
        <v/>
      </c>
      <c r="I43" s="66" t="str" cm="1">
        <f t="array" aca="1" ref="I43" ca="1">IFERROR(INDIRECT($B43&amp;"!G66"),"")</f>
        <v/>
      </c>
      <c r="J43" s="66" t="str" cm="1">
        <f t="array" aca="1" ref="J43" ca="1">IFERROR(INDIRECT(ListeNonClassée[[#This Row],[Liste des opérations]]&amp;"!D67")&amp;"/"&amp;INDIRECT($B43&amp;"!E67"),"")</f>
        <v/>
      </c>
      <c r="K43" s="66" t="str" cm="1">
        <f t="array" aca="1" ref="K43" ca="1">IFERROR(INDIRECT(ListeNonClassée[[#This Row],[Liste des opérations]]&amp;"!G67"),"")</f>
        <v/>
      </c>
      <c r="L43" s="66" t="str" cm="1">
        <f t="array" aca="1" ref="L43" ca="1">IFERROR(INDIRECT(ListeNonClassée[[#This Row],[Liste des opérations]]&amp;"!D68")&amp;"/"&amp;INDIRECT(ListeNonClassée[[#This Row],[Liste des opérations]]&amp;"!E68"),"")</f>
        <v/>
      </c>
      <c r="M43" s="67" t="str" cm="1">
        <f t="array" aca="1" ref="M43" ca="1">IFERROR(INDIRECT(ListeNonClassée[[#This Row],[Liste des opérations]]&amp;"!D68")/INDIRECT(ListeNonClassée[[#This Row],[Liste des opérations]]&amp;"!E68"),"")</f>
        <v/>
      </c>
      <c r="N43" s="66" t="str" cm="1">
        <f t="array" aca="1" ref="N43" ca="1">IFERROR(INDIRECT(ListeNonClassée[[#This Row],[Liste des opérations]]&amp;"!G68"),"")</f>
        <v/>
      </c>
      <c r="O43" s="139" t="str">
        <f ca="1">IF(ListeNonClassée[[#This Row],[avis]]="favorable",_xlfn.RANK.EQ(ListeNonClassée[[#This Row],[%]],ListeNonClassée[%]),"")</f>
        <v/>
      </c>
      <c r="P43" s="139" t="str">
        <f ca="1">IF(ListeNonClassée[[#This Row],[avis]]="défavorable",_xlfn.RANK.EQ(ListeNonClassée[[#This Row],[%]],ListeNonClassée[%]),"")</f>
        <v/>
      </c>
      <c r="Q43" s="139" t="str">
        <f ca="1">IF(SUM(ListeNonClassée[[#This Row],[Priorisation favorable ]:[Priorisation Défavorable]])=0,"",SUM(ListeNonClassée[[#This Row],[Priorisation favorable ]:[Priorisation Défavorable]]))</f>
        <v/>
      </c>
    </row>
    <row r="44" spans="2:17" ht="12.75" customHeight="1" x14ac:dyDescent="0.2">
      <c r="B44" s="61" t="str" cm="1">
        <f t="array" aca="1" ref="B44" ca="1">IF(ROWS($1:41)&lt;=COUNTA(ListeF),INDEX(MID(ListeF,FIND("]",ListeF)+1,100),ROWS($1:41)),"")</f>
        <v/>
      </c>
      <c r="C44" s="61" t="str" cm="1">
        <f t="array" aca="1" ref="C44" ca="1">IFERROR(INDIRECT(ListeNonClassée[[#This Row],[Liste des opérations]]&amp;"!D10"),"")</f>
        <v/>
      </c>
      <c r="D44" s="137" t="str" cm="1">
        <f t="array" aca="1" ref="D44" ca="1">IFERROR(INDIRECT(ListeNonClassée[[#This Row],[Liste des opérations]]&amp;"!D12"),"")</f>
        <v/>
      </c>
      <c r="E44" s="137" t="str" cm="1">
        <f t="array" aca="1" ref="E44" ca="1">IFERROR(INDIRECT(ListeNonClassée[[#This Row],[Liste des opérations]]&amp;"!g12"),"")</f>
        <v/>
      </c>
      <c r="F44" s="66" t="str" cm="1">
        <f t="array" aca="1" ref="F44" ca="1">IFERROR(INDIRECT(ListeNonClassée[[#This Row],[Liste des opérations]]&amp;"!D65")&amp;"/"&amp;INDIRECT(ListeNonClassée[[#This Row],[Liste des opérations]]&amp;"!E65"),"")</f>
        <v/>
      </c>
      <c r="G44" s="66" t="str" cm="1">
        <f t="array" aca="1" ref="G44" ca="1">IFERROR(INDIRECT(ListeNonClassée[[#This Row],[Liste des opérations]]&amp;"!G65"),"")</f>
        <v/>
      </c>
      <c r="H44" s="66" t="str" cm="1">
        <f t="array" aca="1" ref="H44" ca="1">IFERROR(INDIRECT($B44&amp;"!D66")&amp;"/"&amp;INDIRECT($B44&amp;"!E66"),"")</f>
        <v/>
      </c>
      <c r="I44" s="66" t="str" cm="1">
        <f t="array" aca="1" ref="I44" ca="1">IFERROR(INDIRECT($B44&amp;"!G66"),"")</f>
        <v/>
      </c>
      <c r="J44" s="66" t="str" cm="1">
        <f t="array" aca="1" ref="J44" ca="1">IFERROR(INDIRECT(ListeNonClassée[[#This Row],[Liste des opérations]]&amp;"!D67")&amp;"/"&amp;INDIRECT($B44&amp;"!E67"),"")</f>
        <v/>
      </c>
      <c r="K44" s="66" t="str" cm="1">
        <f t="array" aca="1" ref="K44" ca="1">IFERROR(INDIRECT(ListeNonClassée[[#This Row],[Liste des opérations]]&amp;"!G67"),"")</f>
        <v/>
      </c>
      <c r="L44" s="66" t="str" cm="1">
        <f t="array" aca="1" ref="L44" ca="1">IFERROR(INDIRECT(ListeNonClassée[[#This Row],[Liste des opérations]]&amp;"!D68")&amp;"/"&amp;INDIRECT(ListeNonClassée[[#This Row],[Liste des opérations]]&amp;"!E68"),"")</f>
        <v/>
      </c>
      <c r="M44" s="67" t="str" cm="1">
        <f t="array" aca="1" ref="M44" ca="1">IFERROR(INDIRECT(ListeNonClassée[[#This Row],[Liste des opérations]]&amp;"!D68")/INDIRECT(ListeNonClassée[[#This Row],[Liste des opérations]]&amp;"!E68"),"")</f>
        <v/>
      </c>
      <c r="N44" s="66" t="str" cm="1">
        <f t="array" aca="1" ref="N44" ca="1">IFERROR(INDIRECT(ListeNonClassée[[#This Row],[Liste des opérations]]&amp;"!G68"),"")</f>
        <v/>
      </c>
      <c r="O44" s="139" t="str">
        <f ca="1">IF(ListeNonClassée[[#This Row],[avis]]="favorable",_xlfn.RANK.EQ(ListeNonClassée[[#This Row],[%]],ListeNonClassée[%]),"")</f>
        <v/>
      </c>
      <c r="P44" s="139" t="str">
        <f ca="1">IF(ListeNonClassée[[#This Row],[avis]]="défavorable",_xlfn.RANK.EQ(ListeNonClassée[[#This Row],[%]],ListeNonClassée[%]),"")</f>
        <v/>
      </c>
      <c r="Q44" s="139" t="str">
        <f ca="1">IF(SUM(ListeNonClassée[[#This Row],[Priorisation favorable ]:[Priorisation Défavorable]])=0,"",SUM(ListeNonClassée[[#This Row],[Priorisation favorable ]:[Priorisation Défavorable]]))</f>
        <v/>
      </c>
    </row>
    <row r="45" spans="2:17" ht="12.75" customHeight="1" x14ac:dyDescent="0.2">
      <c r="B45" s="61" t="str" cm="1">
        <f t="array" aca="1" ref="B45" ca="1">IF(ROWS($1:42)&lt;=COUNTA(ListeF),INDEX(MID(ListeF,FIND("]",ListeF)+1,100),ROWS($1:42)),"")</f>
        <v/>
      </c>
      <c r="C45" s="61" t="str" cm="1">
        <f t="array" aca="1" ref="C45" ca="1">IFERROR(INDIRECT(ListeNonClassée[[#This Row],[Liste des opérations]]&amp;"!D10"),"")</f>
        <v/>
      </c>
      <c r="D45" s="137" t="str" cm="1">
        <f t="array" aca="1" ref="D45" ca="1">IFERROR(INDIRECT(ListeNonClassée[[#This Row],[Liste des opérations]]&amp;"!D12"),"")</f>
        <v/>
      </c>
      <c r="E45" s="137" t="str" cm="1">
        <f t="array" aca="1" ref="E45" ca="1">IFERROR(INDIRECT(ListeNonClassée[[#This Row],[Liste des opérations]]&amp;"!g12"),"")</f>
        <v/>
      </c>
      <c r="F45" s="66" t="str" cm="1">
        <f t="array" aca="1" ref="F45" ca="1">IFERROR(INDIRECT(ListeNonClassée[[#This Row],[Liste des opérations]]&amp;"!D65")&amp;"/"&amp;INDIRECT(ListeNonClassée[[#This Row],[Liste des opérations]]&amp;"!E65"),"")</f>
        <v/>
      </c>
      <c r="G45" s="66" t="str" cm="1">
        <f t="array" aca="1" ref="G45" ca="1">IFERROR(INDIRECT(ListeNonClassée[[#This Row],[Liste des opérations]]&amp;"!G65"),"")</f>
        <v/>
      </c>
      <c r="H45" s="66" t="str" cm="1">
        <f t="array" aca="1" ref="H45" ca="1">IFERROR(INDIRECT($B45&amp;"!D66")&amp;"/"&amp;INDIRECT($B45&amp;"!E66"),"")</f>
        <v/>
      </c>
      <c r="I45" s="66" t="str" cm="1">
        <f t="array" aca="1" ref="I45" ca="1">IFERROR(INDIRECT($B45&amp;"!G66"),"")</f>
        <v/>
      </c>
      <c r="J45" s="66" t="str" cm="1">
        <f t="array" aca="1" ref="J45" ca="1">IFERROR(INDIRECT(ListeNonClassée[[#This Row],[Liste des opérations]]&amp;"!D67")&amp;"/"&amp;INDIRECT($B45&amp;"!E67"),"")</f>
        <v/>
      </c>
      <c r="K45" s="66" t="str" cm="1">
        <f t="array" aca="1" ref="K45" ca="1">IFERROR(INDIRECT(ListeNonClassée[[#This Row],[Liste des opérations]]&amp;"!G67"),"")</f>
        <v/>
      </c>
      <c r="L45" s="66" t="str" cm="1">
        <f t="array" aca="1" ref="L45" ca="1">IFERROR(INDIRECT(ListeNonClassée[[#This Row],[Liste des opérations]]&amp;"!D68")&amp;"/"&amp;INDIRECT(ListeNonClassée[[#This Row],[Liste des opérations]]&amp;"!E68"),"")</f>
        <v/>
      </c>
      <c r="M45" s="67" t="str" cm="1">
        <f t="array" aca="1" ref="M45" ca="1">IFERROR(INDIRECT(ListeNonClassée[[#This Row],[Liste des opérations]]&amp;"!D68")/INDIRECT(ListeNonClassée[[#This Row],[Liste des opérations]]&amp;"!E68"),"")</f>
        <v/>
      </c>
      <c r="N45" s="66" t="str" cm="1">
        <f t="array" aca="1" ref="N45" ca="1">IFERROR(INDIRECT(ListeNonClassée[[#This Row],[Liste des opérations]]&amp;"!G68"),"")</f>
        <v/>
      </c>
      <c r="O45" s="139" t="str">
        <f ca="1">IF(ListeNonClassée[[#This Row],[avis]]="favorable",_xlfn.RANK.EQ(ListeNonClassée[[#This Row],[%]],ListeNonClassée[%]),"")</f>
        <v/>
      </c>
      <c r="P45" s="139" t="str">
        <f ca="1">IF(ListeNonClassée[[#This Row],[avis]]="défavorable",_xlfn.RANK.EQ(ListeNonClassée[[#This Row],[%]],ListeNonClassée[%]),"")</f>
        <v/>
      </c>
      <c r="Q45" s="139" t="str">
        <f ca="1">IF(SUM(ListeNonClassée[[#This Row],[Priorisation favorable ]:[Priorisation Défavorable]])=0,"",SUM(ListeNonClassée[[#This Row],[Priorisation favorable ]:[Priorisation Défavorable]]))</f>
        <v/>
      </c>
    </row>
    <row r="46" spans="2:17" ht="12.75" customHeight="1" x14ac:dyDescent="0.2">
      <c r="B46" s="61" t="str" cm="1">
        <f t="array" aca="1" ref="B46" ca="1">IF(ROWS($1:43)&lt;=COUNTA(ListeF),INDEX(MID(ListeF,FIND("]",ListeF)+1,100),ROWS($1:43)),"")</f>
        <v/>
      </c>
      <c r="C46" s="61" t="str" cm="1">
        <f t="array" aca="1" ref="C46" ca="1">IFERROR(INDIRECT(ListeNonClassée[[#This Row],[Liste des opérations]]&amp;"!D10"),"")</f>
        <v/>
      </c>
      <c r="D46" s="137" t="str" cm="1">
        <f t="array" aca="1" ref="D46" ca="1">IFERROR(INDIRECT(ListeNonClassée[[#This Row],[Liste des opérations]]&amp;"!D12"),"")</f>
        <v/>
      </c>
      <c r="E46" s="137" t="str" cm="1">
        <f t="array" aca="1" ref="E46" ca="1">IFERROR(INDIRECT(ListeNonClassée[[#This Row],[Liste des opérations]]&amp;"!g12"),"")</f>
        <v/>
      </c>
      <c r="F46" s="66" t="str" cm="1">
        <f t="array" aca="1" ref="F46" ca="1">IFERROR(INDIRECT(ListeNonClassée[[#This Row],[Liste des opérations]]&amp;"!D65")&amp;"/"&amp;INDIRECT(ListeNonClassée[[#This Row],[Liste des opérations]]&amp;"!E65"),"")</f>
        <v/>
      </c>
      <c r="G46" s="66" t="str" cm="1">
        <f t="array" aca="1" ref="G46" ca="1">IFERROR(INDIRECT(ListeNonClassée[[#This Row],[Liste des opérations]]&amp;"!G65"),"")</f>
        <v/>
      </c>
      <c r="H46" s="66" t="str" cm="1">
        <f t="array" aca="1" ref="H46" ca="1">IFERROR(INDIRECT($B46&amp;"!D66")&amp;"/"&amp;INDIRECT($B46&amp;"!E66"),"")</f>
        <v/>
      </c>
      <c r="I46" s="66" t="str" cm="1">
        <f t="array" aca="1" ref="I46" ca="1">IFERROR(INDIRECT($B46&amp;"!G66"),"")</f>
        <v/>
      </c>
      <c r="J46" s="66" t="str" cm="1">
        <f t="array" aca="1" ref="J46" ca="1">IFERROR(INDIRECT(ListeNonClassée[[#This Row],[Liste des opérations]]&amp;"!D67")&amp;"/"&amp;INDIRECT($B46&amp;"!E67"),"")</f>
        <v/>
      </c>
      <c r="K46" s="66" t="str" cm="1">
        <f t="array" aca="1" ref="K46" ca="1">IFERROR(INDIRECT(ListeNonClassée[[#This Row],[Liste des opérations]]&amp;"!G67"),"")</f>
        <v/>
      </c>
      <c r="L46" s="66" t="str" cm="1">
        <f t="array" aca="1" ref="L46" ca="1">IFERROR(INDIRECT(ListeNonClassée[[#This Row],[Liste des opérations]]&amp;"!D68")&amp;"/"&amp;INDIRECT(ListeNonClassée[[#This Row],[Liste des opérations]]&amp;"!E68"),"")</f>
        <v/>
      </c>
      <c r="M46" s="67" t="str" cm="1">
        <f t="array" aca="1" ref="M46" ca="1">IFERROR(INDIRECT(ListeNonClassée[[#This Row],[Liste des opérations]]&amp;"!D68")/INDIRECT(ListeNonClassée[[#This Row],[Liste des opérations]]&amp;"!E68"),"")</f>
        <v/>
      </c>
      <c r="N46" s="66" t="str" cm="1">
        <f t="array" aca="1" ref="N46" ca="1">IFERROR(INDIRECT(ListeNonClassée[[#This Row],[Liste des opérations]]&amp;"!G68"),"")</f>
        <v/>
      </c>
      <c r="O46" s="139" t="str">
        <f ca="1">IF(ListeNonClassée[[#This Row],[avis]]="favorable",_xlfn.RANK.EQ(ListeNonClassée[[#This Row],[%]],ListeNonClassée[%]),"")</f>
        <v/>
      </c>
      <c r="P46" s="139" t="str">
        <f ca="1">IF(ListeNonClassée[[#This Row],[avis]]="défavorable",_xlfn.RANK.EQ(ListeNonClassée[[#This Row],[%]],ListeNonClassée[%]),"")</f>
        <v/>
      </c>
      <c r="Q46" s="139" t="str">
        <f ca="1">IF(SUM(ListeNonClassée[[#This Row],[Priorisation favorable ]:[Priorisation Défavorable]])=0,"",SUM(ListeNonClassée[[#This Row],[Priorisation favorable ]:[Priorisation Défavorable]]))</f>
        <v/>
      </c>
    </row>
    <row r="47" spans="2:17" ht="12.75" customHeight="1" x14ac:dyDescent="0.2">
      <c r="B47" s="61" t="str" cm="1">
        <f t="array" aca="1" ref="B47" ca="1">IF(ROWS($1:44)&lt;=COUNTA(ListeF),INDEX(MID(ListeF,FIND("]",ListeF)+1,100),ROWS($1:44)),"")</f>
        <v/>
      </c>
      <c r="C47" s="61" t="str" cm="1">
        <f t="array" aca="1" ref="C47" ca="1">IFERROR(INDIRECT(ListeNonClassée[[#This Row],[Liste des opérations]]&amp;"!D10"),"")</f>
        <v/>
      </c>
      <c r="D47" s="137" t="str" cm="1">
        <f t="array" aca="1" ref="D47" ca="1">IFERROR(INDIRECT(ListeNonClassée[[#This Row],[Liste des opérations]]&amp;"!D12"),"")</f>
        <v/>
      </c>
      <c r="E47" s="137" t="str" cm="1">
        <f t="array" aca="1" ref="E47" ca="1">IFERROR(INDIRECT(ListeNonClassée[[#This Row],[Liste des opérations]]&amp;"!g12"),"")</f>
        <v/>
      </c>
      <c r="F47" s="66" t="str" cm="1">
        <f t="array" aca="1" ref="F47" ca="1">IFERROR(INDIRECT(ListeNonClassée[[#This Row],[Liste des opérations]]&amp;"!D65")&amp;"/"&amp;INDIRECT(ListeNonClassée[[#This Row],[Liste des opérations]]&amp;"!E65"),"")</f>
        <v/>
      </c>
      <c r="G47" s="66" t="str" cm="1">
        <f t="array" aca="1" ref="G47" ca="1">IFERROR(INDIRECT(ListeNonClassée[[#This Row],[Liste des opérations]]&amp;"!G65"),"")</f>
        <v/>
      </c>
      <c r="H47" s="66" t="str" cm="1">
        <f t="array" aca="1" ref="H47" ca="1">IFERROR(INDIRECT($B47&amp;"!D66")&amp;"/"&amp;INDIRECT($B47&amp;"!E66"),"")</f>
        <v/>
      </c>
      <c r="I47" s="66" t="str" cm="1">
        <f t="array" aca="1" ref="I47" ca="1">IFERROR(INDIRECT($B47&amp;"!G66"),"")</f>
        <v/>
      </c>
      <c r="J47" s="66" t="str" cm="1">
        <f t="array" aca="1" ref="J47" ca="1">IFERROR(INDIRECT(ListeNonClassée[[#This Row],[Liste des opérations]]&amp;"!D67")&amp;"/"&amp;INDIRECT($B47&amp;"!E67"),"")</f>
        <v/>
      </c>
      <c r="K47" s="66" t="str" cm="1">
        <f t="array" aca="1" ref="K47" ca="1">IFERROR(INDIRECT(ListeNonClassée[[#This Row],[Liste des opérations]]&amp;"!G67"),"")</f>
        <v/>
      </c>
      <c r="L47" s="66" t="str" cm="1">
        <f t="array" aca="1" ref="L47" ca="1">IFERROR(INDIRECT(ListeNonClassée[[#This Row],[Liste des opérations]]&amp;"!D68")&amp;"/"&amp;INDIRECT(ListeNonClassée[[#This Row],[Liste des opérations]]&amp;"!E68"),"")</f>
        <v/>
      </c>
      <c r="M47" s="67" t="str" cm="1">
        <f t="array" aca="1" ref="M47" ca="1">IFERROR(INDIRECT(ListeNonClassée[[#This Row],[Liste des opérations]]&amp;"!D68")/INDIRECT(ListeNonClassée[[#This Row],[Liste des opérations]]&amp;"!E68"),"")</f>
        <v/>
      </c>
      <c r="N47" s="66" t="str" cm="1">
        <f t="array" aca="1" ref="N47" ca="1">IFERROR(INDIRECT(ListeNonClassée[[#This Row],[Liste des opérations]]&amp;"!G68"),"")</f>
        <v/>
      </c>
      <c r="O47" s="139" t="str">
        <f ca="1">IF(ListeNonClassée[[#This Row],[avis]]="favorable",_xlfn.RANK.EQ(ListeNonClassée[[#This Row],[%]],ListeNonClassée[%]),"")</f>
        <v/>
      </c>
      <c r="P47" s="139" t="str">
        <f ca="1">IF(ListeNonClassée[[#This Row],[avis]]="défavorable",_xlfn.RANK.EQ(ListeNonClassée[[#This Row],[%]],ListeNonClassée[%]),"")</f>
        <v/>
      </c>
      <c r="Q47" s="139" t="str">
        <f ca="1">IF(SUM(ListeNonClassée[[#This Row],[Priorisation favorable ]:[Priorisation Défavorable]])=0,"",SUM(ListeNonClassée[[#This Row],[Priorisation favorable ]:[Priorisation Défavorable]]))</f>
        <v/>
      </c>
    </row>
    <row r="48" spans="2:17" ht="12.75" customHeight="1" x14ac:dyDescent="0.2">
      <c r="B48" s="61" t="str" cm="1">
        <f t="array" aca="1" ref="B48" ca="1">IF(ROWS($1:45)&lt;=COUNTA(ListeF),INDEX(MID(ListeF,FIND("]",ListeF)+1,100),ROWS($1:45)),"")</f>
        <v/>
      </c>
      <c r="C48" s="61" t="str" cm="1">
        <f t="array" aca="1" ref="C48" ca="1">IFERROR(INDIRECT(ListeNonClassée[[#This Row],[Liste des opérations]]&amp;"!D10"),"")</f>
        <v/>
      </c>
      <c r="D48" s="137" t="str" cm="1">
        <f t="array" aca="1" ref="D48" ca="1">IFERROR(INDIRECT(ListeNonClassée[[#This Row],[Liste des opérations]]&amp;"!D12"),"")</f>
        <v/>
      </c>
      <c r="E48" s="137" t="str" cm="1">
        <f t="array" aca="1" ref="E48" ca="1">IFERROR(INDIRECT(ListeNonClassée[[#This Row],[Liste des opérations]]&amp;"!g12"),"")</f>
        <v/>
      </c>
      <c r="F48" s="66" t="str" cm="1">
        <f t="array" aca="1" ref="F48" ca="1">IFERROR(INDIRECT(ListeNonClassée[[#This Row],[Liste des opérations]]&amp;"!D65")&amp;"/"&amp;INDIRECT(ListeNonClassée[[#This Row],[Liste des opérations]]&amp;"!E65"),"")</f>
        <v/>
      </c>
      <c r="G48" s="66" t="str" cm="1">
        <f t="array" aca="1" ref="G48" ca="1">IFERROR(INDIRECT(ListeNonClassée[[#This Row],[Liste des opérations]]&amp;"!G65"),"")</f>
        <v/>
      </c>
      <c r="H48" s="66" t="str" cm="1">
        <f t="array" aca="1" ref="H48" ca="1">IFERROR(INDIRECT($B48&amp;"!D66")&amp;"/"&amp;INDIRECT($B48&amp;"!E66"),"")</f>
        <v/>
      </c>
      <c r="I48" s="66" t="str" cm="1">
        <f t="array" aca="1" ref="I48" ca="1">IFERROR(INDIRECT($B48&amp;"!G66"),"")</f>
        <v/>
      </c>
      <c r="J48" s="66" t="str" cm="1">
        <f t="array" aca="1" ref="J48" ca="1">IFERROR(INDIRECT(ListeNonClassée[[#This Row],[Liste des opérations]]&amp;"!D67")&amp;"/"&amp;INDIRECT($B48&amp;"!E67"),"")</f>
        <v/>
      </c>
      <c r="K48" s="66" t="str" cm="1">
        <f t="array" aca="1" ref="K48" ca="1">IFERROR(INDIRECT(ListeNonClassée[[#This Row],[Liste des opérations]]&amp;"!G67"),"")</f>
        <v/>
      </c>
      <c r="L48" s="66" t="str" cm="1">
        <f t="array" aca="1" ref="L48" ca="1">IFERROR(INDIRECT(ListeNonClassée[[#This Row],[Liste des opérations]]&amp;"!D68")&amp;"/"&amp;INDIRECT(ListeNonClassée[[#This Row],[Liste des opérations]]&amp;"!E68"),"")</f>
        <v/>
      </c>
      <c r="M48" s="67" t="str" cm="1">
        <f t="array" aca="1" ref="M48" ca="1">IFERROR(INDIRECT(ListeNonClassée[[#This Row],[Liste des opérations]]&amp;"!D68")/INDIRECT(ListeNonClassée[[#This Row],[Liste des opérations]]&amp;"!E68"),"")</f>
        <v/>
      </c>
      <c r="N48" s="66" t="str" cm="1">
        <f t="array" aca="1" ref="N48" ca="1">IFERROR(INDIRECT(ListeNonClassée[[#This Row],[Liste des opérations]]&amp;"!G68"),"")</f>
        <v/>
      </c>
      <c r="O48" s="139" t="str">
        <f ca="1">IF(ListeNonClassée[[#This Row],[avis]]="favorable",_xlfn.RANK.EQ(ListeNonClassée[[#This Row],[%]],ListeNonClassée[%]),"")</f>
        <v/>
      </c>
      <c r="P48" s="139" t="str">
        <f ca="1">IF(ListeNonClassée[[#This Row],[avis]]="défavorable",_xlfn.RANK.EQ(ListeNonClassée[[#This Row],[%]],ListeNonClassée[%]),"")</f>
        <v/>
      </c>
      <c r="Q48" s="139" t="str">
        <f ca="1">IF(SUM(ListeNonClassée[[#This Row],[Priorisation favorable ]:[Priorisation Défavorable]])=0,"",SUM(ListeNonClassée[[#This Row],[Priorisation favorable ]:[Priorisation Défavorable]]))</f>
        <v/>
      </c>
    </row>
    <row r="49" spans="2:17" ht="12.75" customHeight="1" x14ac:dyDescent="0.2">
      <c r="B49" s="61" t="str" cm="1">
        <f t="array" aca="1" ref="B49" ca="1">IF(ROWS($1:46)&lt;=COUNTA(ListeF),INDEX(MID(ListeF,FIND("]",ListeF)+1,100),ROWS($1:46)),"")</f>
        <v/>
      </c>
      <c r="C49" s="61" t="str" cm="1">
        <f t="array" aca="1" ref="C49" ca="1">IFERROR(INDIRECT(ListeNonClassée[[#This Row],[Liste des opérations]]&amp;"!D10"),"")</f>
        <v/>
      </c>
      <c r="D49" s="137" t="str" cm="1">
        <f t="array" aca="1" ref="D49" ca="1">IFERROR(INDIRECT(ListeNonClassée[[#This Row],[Liste des opérations]]&amp;"!D12"),"")</f>
        <v/>
      </c>
      <c r="E49" s="137" t="str" cm="1">
        <f t="array" aca="1" ref="E49" ca="1">IFERROR(INDIRECT(ListeNonClassée[[#This Row],[Liste des opérations]]&amp;"!g12"),"")</f>
        <v/>
      </c>
      <c r="F49" s="66" t="str" cm="1">
        <f t="array" aca="1" ref="F49" ca="1">IFERROR(INDIRECT(ListeNonClassée[[#This Row],[Liste des opérations]]&amp;"!D65")&amp;"/"&amp;INDIRECT(ListeNonClassée[[#This Row],[Liste des opérations]]&amp;"!E65"),"")</f>
        <v/>
      </c>
      <c r="G49" s="66" t="str" cm="1">
        <f t="array" aca="1" ref="G49" ca="1">IFERROR(INDIRECT(ListeNonClassée[[#This Row],[Liste des opérations]]&amp;"!G65"),"")</f>
        <v/>
      </c>
      <c r="H49" s="66" t="str" cm="1">
        <f t="array" aca="1" ref="H49" ca="1">IFERROR(INDIRECT($B49&amp;"!D66")&amp;"/"&amp;INDIRECT($B49&amp;"!E66"),"")</f>
        <v/>
      </c>
      <c r="I49" s="66" t="str" cm="1">
        <f t="array" aca="1" ref="I49" ca="1">IFERROR(INDIRECT($B49&amp;"!G66"),"")</f>
        <v/>
      </c>
      <c r="J49" s="66" t="str" cm="1">
        <f t="array" aca="1" ref="J49" ca="1">IFERROR(INDIRECT(ListeNonClassée[[#This Row],[Liste des opérations]]&amp;"!D67")&amp;"/"&amp;INDIRECT($B49&amp;"!E67"),"")</f>
        <v/>
      </c>
      <c r="K49" s="66" t="str" cm="1">
        <f t="array" aca="1" ref="K49" ca="1">IFERROR(INDIRECT(ListeNonClassée[[#This Row],[Liste des opérations]]&amp;"!G67"),"")</f>
        <v/>
      </c>
      <c r="L49" s="66" t="str" cm="1">
        <f t="array" aca="1" ref="L49" ca="1">IFERROR(INDIRECT(ListeNonClassée[[#This Row],[Liste des opérations]]&amp;"!D68")&amp;"/"&amp;INDIRECT(ListeNonClassée[[#This Row],[Liste des opérations]]&amp;"!E68"),"")</f>
        <v/>
      </c>
      <c r="M49" s="67" t="str" cm="1">
        <f t="array" aca="1" ref="M49" ca="1">IFERROR(INDIRECT(ListeNonClassée[[#This Row],[Liste des opérations]]&amp;"!D68")/INDIRECT(ListeNonClassée[[#This Row],[Liste des opérations]]&amp;"!E68"),"")</f>
        <v/>
      </c>
      <c r="N49" s="66" t="str" cm="1">
        <f t="array" aca="1" ref="N49" ca="1">IFERROR(INDIRECT(ListeNonClassée[[#This Row],[Liste des opérations]]&amp;"!G68"),"")</f>
        <v/>
      </c>
      <c r="O49" s="139" t="str">
        <f ca="1">IF(ListeNonClassée[[#This Row],[avis]]="favorable",_xlfn.RANK.EQ(ListeNonClassée[[#This Row],[%]],ListeNonClassée[%]),"")</f>
        <v/>
      </c>
      <c r="P49" s="139" t="str">
        <f ca="1">IF(ListeNonClassée[[#This Row],[avis]]="défavorable",_xlfn.RANK.EQ(ListeNonClassée[[#This Row],[%]],ListeNonClassée[%]),"")</f>
        <v/>
      </c>
      <c r="Q49" s="139" t="str">
        <f ca="1">IF(SUM(ListeNonClassée[[#This Row],[Priorisation favorable ]:[Priorisation Défavorable]])=0,"",SUM(ListeNonClassée[[#This Row],[Priorisation favorable ]:[Priorisation Défavorable]]))</f>
        <v/>
      </c>
    </row>
    <row r="50" spans="2:17" ht="12.75" customHeight="1" x14ac:dyDescent="0.2">
      <c r="B50" s="61" t="str" cm="1">
        <f t="array" aca="1" ref="B50" ca="1">IF(ROWS($1:47)&lt;=COUNTA(ListeF),INDEX(MID(ListeF,FIND("]",ListeF)+1,100),ROWS($1:47)),"")</f>
        <v/>
      </c>
      <c r="C50" s="61" t="str" cm="1">
        <f t="array" aca="1" ref="C50" ca="1">IFERROR(INDIRECT(ListeNonClassée[[#This Row],[Liste des opérations]]&amp;"!D10"),"")</f>
        <v/>
      </c>
      <c r="D50" s="137" t="str" cm="1">
        <f t="array" aca="1" ref="D50" ca="1">IFERROR(INDIRECT(ListeNonClassée[[#This Row],[Liste des opérations]]&amp;"!D12"),"")</f>
        <v/>
      </c>
      <c r="E50" s="137" t="str" cm="1">
        <f t="array" aca="1" ref="E50" ca="1">IFERROR(INDIRECT(ListeNonClassée[[#This Row],[Liste des opérations]]&amp;"!g12"),"")</f>
        <v/>
      </c>
      <c r="F50" s="66" t="str" cm="1">
        <f t="array" aca="1" ref="F50" ca="1">IFERROR(INDIRECT(ListeNonClassée[[#This Row],[Liste des opérations]]&amp;"!D65")&amp;"/"&amp;INDIRECT(ListeNonClassée[[#This Row],[Liste des opérations]]&amp;"!E65"),"")</f>
        <v/>
      </c>
      <c r="G50" s="66" t="str" cm="1">
        <f t="array" aca="1" ref="G50" ca="1">IFERROR(INDIRECT(ListeNonClassée[[#This Row],[Liste des opérations]]&amp;"!G65"),"")</f>
        <v/>
      </c>
      <c r="H50" s="66" t="str" cm="1">
        <f t="array" aca="1" ref="H50" ca="1">IFERROR(INDIRECT($B50&amp;"!D66")&amp;"/"&amp;INDIRECT($B50&amp;"!E66"),"")</f>
        <v/>
      </c>
      <c r="I50" s="66" t="str" cm="1">
        <f t="array" aca="1" ref="I50" ca="1">IFERROR(INDIRECT($B50&amp;"!G66"),"")</f>
        <v/>
      </c>
      <c r="J50" s="66" t="str" cm="1">
        <f t="array" aca="1" ref="J50" ca="1">IFERROR(INDIRECT(ListeNonClassée[[#This Row],[Liste des opérations]]&amp;"!D67")&amp;"/"&amp;INDIRECT($B50&amp;"!E67"),"")</f>
        <v/>
      </c>
      <c r="K50" s="66" t="str" cm="1">
        <f t="array" aca="1" ref="K50" ca="1">IFERROR(INDIRECT(ListeNonClassée[[#This Row],[Liste des opérations]]&amp;"!G67"),"")</f>
        <v/>
      </c>
      <c r="L50" s="66" t="str" cm="1">
        <f t="array" aca="1" ref="L50" ca="1">IFERROR(INDIRECT(ListeNonClassée[[#This Row],[Liste des opérations]]&amp;"!D68")&amp;"/"&amp;INDIRECT(ListeNonClassée[[#This Row],[Liste des opérations]]&amp;"!E68"),"")</f>
        <v/>
      </c>
      <c r="M50" s="67" t="str" cm="1">
        <f t="array" aca="1" ref="M50" ca="1">IFERROR(INDIRECT(ListeNonClassée[[#This Row],[Liste des opérations]]&amp;"!D68")/INDIRECT(ListeNonClassée[[#This Row],[Liste des opérations]]&amp;"!E68"),"")</f>
        <v/>
      </c>
      <c r="N50" s="66" t="str" cm="1">
        <f t="array" aca="1" ref="N50" ca="1">IFERROR(INDIRECT(ListeNonClassée[[#This Row],[Liste des opérations]]&amp;"!G68"),"")</f>
        <v/>
      </c>
      <c r="O50" s="139" t="str">
        <f ca="1">IF(ListeNonClassée[[#This Row],[avis]]="favorable",_xlfn.RANK.EQ(ListeNonClassée[[#This Row],[%]],ListeNonClassée[%]),"")</f>
        <v/>
      </c>
      <c r="P50" s="139" t="str">
        <f ca="1">IF(ListeNonClassée[[#This Row],[avis]]="défavorable",_xlfn.RANK.EQ(ListeNonClassée[[#This Row],[%]],ListeNonClassée[%]),"")</f>
        <v/>
      </c>
      <c r="Q50" s="139" t="str">
        <f ca="1">IF(SUM(ListeNonClassée[[#This Row],[Priorisation favorable ]:[Priorisation Défavorable]])=0,"",SUM(ListeNonClassée[[#This Row],[Priorisation favorable ]:[Priorisation Défavorable]]))</f>
        <v/>
      </c>
    </row>
    <row r="51" spans="2:17" ht="12.75" customHeight="1" x14ac:dyDescent="0.2">
      <c r="B51" s="61" t="str" cm="1">
        <f t="array" aca="1" ref="B51" ca="1">IF(ROWS($1:48)&lt;=COUNTA(ListeF),INDEX(MID(ListeF,FIND("]",ListeF)+1,100),ROWS($1:48)),"")</f>
        <v/>
      </c>
      <c r="C51" s="61" t="str" cm="1">
        <f t="array" aca="1" ref="C51" ca="1">IFERROR(INDIRECT(ListeNonClassée[[#This Row],[Liste des opérations]]&amp;"!D10"),"")</f>
        <v/>
      </c>
      <c r="D51" s="137" t="str" cm="1">
        <f t="array" aca="1" ref="D51" ca="1">IFERROR(INDIRECT(ListeNonClassée[[#This Row],[Liste des opérations]]&amp;"!D12"),"")</f>
        <v/>
      </c>
      <c r="E51" s="137" t="str" cm="1">
        <f t="array" aca="1" ref="E51" ca="1">IFERROR(INDIRECT(ListeNonClassée[[#This Row],[Liste des opérations]]&amp;"!g12"),"")</f>
        <v/>
      </c>
      <c r="F51" s="66" t="str" cm="1">
        <f t="array" aca="1" ref="F51" ca="1">IFERROR(INDIRECT(ListeNonClassée[[#This Row],[Liste des opérations]]&amp;"!D65")&amp;"/"&amp;INDIRECT(ListeNonClassée[[#This Row],[Liste des opérations]]&amp;"!E65"),"")</f>
        <v/>
      </c>
      <c r="G51" s="66" t="str" cm="1">
        <f t="array" aca="1" ref="G51" ca="1">IFERROR(INDIRECT(ListeNonClassée[[#This Row],[Liste des opérations]]&amp;"!G65"),"")</f>
        <v/>
      </c>
      <c r="H51" s="66" t="str" cm="1">
        <f t="array" aca="1" ref="H51" ca="1">IFERROR(INDIRECT($B51&amp;"!D66")&amp;"/"&amp;INDIRECT($B51&amp;"!E66"),"")</f>
        <v/>
      </c>
      <c r="I51" s="66" t="str" cm="1">
        <f t="array" aca="1" ref="I51" ca="1">IFERROR(INDIRECT($B51&amp;"!G66"),"")</f>
        <v/>
      </c>
      <c r="J51" s="66" t="str" cm="1">
        <f t="array" aca="1" ref="J51" ca="1">IFERROR(INDIRECT(ListeNonClassée[[#This Row],[Liste des opérations]]&amp;"!D67")&amp;"/"&amp;INDIRECT($B51&amp;"!E67"),"")</f>
        <v/>
      </c>
      <c r="K51" s="66" t="str" cm="1">
        <f t="array" aca="1" ref="K51" ca="1">IFERROR(INDIRECT(ListeNonClassée[[#This Row],[Liste des opérations]]&amp;"!G67"),"")</f>
        <v/>
      </c>
      <c r="L51" s="66" t="str" cm="1">
        <f t="array" aca="1" ref="L51" ca="1">IFERROR(INDIRECT(ListeNonClassée[[#This Row],[Liste des opérations]]&amp;"!D68")&amp;"/"&amp;INDIRECT(ListeNonClassée[[#This Row],[Liste des opérations]]&amp;"!E68"),"")</f>
        <v/>
      </c>
      <c r="M51" s="67" t="str" cm="1">
        <f t="array" aca="1" ref="M51" ca="1">IFERROR(INDIRECT(ListeNonClassée[[#This Row],[Liste des opérations]]&amp;"!D68")/INDIRECT(ListeNonClassée[[#This Row],[Liste des opérations]]&amp;"!E68"),"")</f>
        <v/>
      </c>
      <c r="N51" s="66" t="str" cm="1">
        <f t="array" aca="1" ref="N51" ca="1">IFERROR(INDIRECT(ListeNonClassée[[#This Row],[Liste des opérations]]&amp;"!G68"),"")</f>
        <v/>
      </c>
      <c r="O51" s="139" t="str">
        <f ca="1">IF(ListeNonClassée[[#This Row],[avis]]="favorable",_xlfn.RANK.EQ(ListeNonClassée[[#This Row],[%]],ListeNonClassée[%]),"")</f>
        <v/>
      </c>
      <c r="P51" s="139" t="str">
        <f ca="1">IF(ListeNonClassée[[#This Row],[avis]]="défavorable",_xlfn.RANK.EQ(ListeNonClassée[[#This Row],[%]],ListeNonClassée[%]),"")</f>
        <v/>
      </c>
      <c r="Q51" s="139" t="str">
        <f ca="1">IF(SUM(ListeNonClassée[[#This Row],[Priorisation favorable ]:[Priorisation Défavorable]])=0,"",SUM(ListeNonClassée[[#This Row],[Priorisation favorable ]:[Priorisation Défavorable]]))</f>
        <v/>
      </c>
    </row>
    <row r="52" spans="2:17" ht="12.75" customHeight="1" x14ac:dyDescent="0.2">
      <c r="B52" s="61" t="str" cm="1">
        <f t="array" aca="1" ref="B52" ca="1">IF(ROWS($1:49)&lt;=COUNTA(ListeF),INDEX(MID(ListeF,FIND("]",ListeF)+1,100),ROWS($1:49)),"")</f>
        <v/>
      </c>
      <c r="C52" s="61" t="str" cm="1">
        <f t="array" aca="1" ref="C52" ca="1">IFERROR(INDIRECT(ListeNonClassée[[#This Row],[Liste des opérations]]&amp;"!D10"),"")</f>
        <v/>
      </c>
      <c r="D52" s="137" t="str" cm="1">
        <f t="array" aca="1" ref="D52" ca="1">IFERROR(INDIRECT(ListeNonClassée[[#This Row],[Liste des opérations]]&amp;"!D12"),"")</f>
        <v/>
      </c>
      <c r="E52" s="137" t="str" cm="1">
        <f t="array" aca="1" ref="E52" ca="1">IFERROR(INDIRECT(ListeNonClassée[[#This Row],[Liste des opérations]]&amp;"!g12"),"")</f>
        <v/>
      </c>
      <c r="F52" s="66" t="str" cm="1">
        <f t="array" aca="1" ref="F52" ca="1">IFERROR(INDIRECT(ListeNonClassée[[#This Row],[Liste des opérations]]&amp;"!D65")&amp;"/"&amp;INDIRECT(ListeNonClassée[[#This Row],[Liste des opérations]]&amp;"!E65"),"")</f>
        <v/>
      </c>
      <c r="G52" s="66" t="str" cm="1">
        <f t="array" aca="1" ref="G52" ca="1">IFERROR(INDIRECT(ListeNonClassée[[#This Row],[Liste des opérations]]&amp;"!G65"),"")</f>
        <v/>
      </c>
      <c r="H52" s="66" t="str" cm="1">
        <f t="array" aca="1" ref="H52" ca="1">IFERROR(INDIRECT($B52&amp;"!D66")&amp;"/"&amp;INDIRECT($B52&amp;"!E66"),"")</f>
        <v/>
      </c>
      <c r="I52" s="66" t="str" cm="1">
        <f t="array" aca="1" ref="I52" ca="1">IFERROR(INDIRECT($B52&amp;"!G66"),"")</f>
        <v/>
      </c>
      <c r="J52" s="66" t="str" cm="1">
        <f t="array" aca="1" ref="J52" ca="1">IFERROR(INDIRECT(ListeNonClassée[[#This Row],[Liste des opérations]]&amp;"!D67")&amp;"/"&amp;INDIRECT($B52&amp;"!E67"),"")</f>
        <v/>
      </c>
      <c r="K52" s="66" t="str" cm="1">
        <f t="array" aca="1" ref="K52" ca="1">IFERROR(INDIRECT(ListeNonClassée[[#This Row],[Liste des opérations]]&amp;"!G67"),"")</f>
        <v/>
      </c>
      <c r="L52" s="66" t="str" cm="1">
        <f t="array" aca="1" ref="L52" ca="1">IFERROR(INDIRECT(ListeNonClassée[[#This Row],[Liste des opérations]]&amp;"!D68")&amp;"/"&amp;INDIRECT(ListeNonClassée[[#This Row],[Liste des opérations]]&amp;"!E68"),"")</f>
        <v/>
      </c>
      <c r="M52" s="67" t="str" cm="1">
        <f t="array" aca="1" ref="M52" ca="1">IFERROR(INDIRECT(ListeNonClassée[[#This Row],[Liste des opérations]]&amp;"!D68")/INDIRECT(ListeNonClassée[[#This Row],[Liste des opérations]]&amp;"!E68"),"")</f>
        <v/>
      </c>
      <c r="N52" s="66" t="str" cm="1">
        <f t="array" aca="1" ref="N52" ca="1">IFERROR(INDIRECT(ListeNonClassée[[#This Row],[Liste des opérations]]&amp;"!G68"),"")</f>
        <v/>
      </c>
      <c r="O52" s="139" t="str">
        <f ca="1">IF(ListeNonClassée[[#This Row],[avis]]="favorable",_xlfn.RANK.EQ(ListeNonClassée[[#This Row],[%]],ListeNonClassée[%]),"")</f>
        <v/>
      </c>
      <c r="P52" s="139" t="str">
        <f ca="1">IF(ListeNonClassée[[#This Row],[avis]]="défavorable",_xlfn.RANK.EQ(ListeNonClassée[[#This Row],[%]],ListeNonClassée[%]),"")</f>
        <v/>
      </c>
      <c r="Q52" s="139" t="str">
        <f ca="1">IF(SUM(ListeNonClassée[[#This Row],[Priorisation favorable ]:[Priorisation Défavorable]])=0,"",SUM(ListeNonClassée[[#This Row],[Priorisation favorable ]:[Priorisation Défavorable]]))</f>
        <v/>
      </c>
    </row>
    <row r="53" spans="2:17" ht="12.75" customHeight="1" x14ac:dyDescent="0.2">
      <c r="B53" s="61" t="str" cm="1">
        <f t="array" aca="1" ref="B53" ca="1">IF(ROWS($1:50)&lt;=COUNTA(ListeF),INDEX(MID(ListeF,FIND("]",ListeF)+1,100),ROWS($1:50)),"")</f>
        <v/>
      </c>
      <c r="C53" s="61" t="str" cm="1">
        <f t="array" aca="1" ref="C53" ca="1">IFERROR(INDIRECT(ListeNonClassée[[#This Row],[Liste des opérations]]&amp;"!D10"),"")</f>
        <v/>
      </c>
      <c r="D53" s="137" t="str" cm="1">
        <f t="array" aca="1" ref="D53" ca="1">IFERROR(INDIRECT(ListeNonClassée[[#This Row],[Liste des opérations]]&amp;"!D12"),"")</f>
        <v/>
      </c>
      <c r="E53" s="137" t="str" cm="1">
        <f t="array" aca="1" ref="E53" ca="1">IFERROR(INDIRECT(ListeNonClassée[[#This Row],[Liste des opérations]]&amp;"!g12"),"")</f>
        <v/>
      </c>
      <c r="F53" s="66" t="str" cm="1">
        <f t="array" aca="1" ref="F53" ca="1">IFERROR(INDIRECT(ListeNonClassée[[#This Row],[Liste des opérations]]&amp;"!D65")&amp;"/"&amp;INDIRECT(ListeNonClassée[[#This Row],[Liste des opérations]]&amp;"!E65"),"")</f>
        <v/>
      </c>
      <c r="G53" s="66" t="str" cm="1">
        <f t="array" aca="1" ref="G53" ca="1">IFERROR(INDIRECT(ListeNonClassée[[#This Row],[Liste des opérations]]&amp;"!G65"),"")</f>
        <v/>
      </c>
      <c r="H53" s="66" t="str" cm="1">
        <f t="array" aca="1" ref="H53" ca="1">IFERROR(INDIRECT($B53&amp;"!D66")&amp;"/"&amp;INDIRECT($B53&amp;"!E66"),"")</f>
        <v/>
      </c>
      <c r="I53" s="66" t="str" cm="1">
        <f t="array" aca="1" ref="I53" ca="1">IFERROR(INDIRECT($B53&amp;"!G66"),"")</f>
        <v/>
      </c>
      <c r="J53" s="66" t="str" cm="1">
        <f t="array" aca="1" ref="J53" ca="1">IFERROR(INDIRECT(ListeNonClassée[[#This Row],[Liste des opérations]]&amp;"!D67")&amp;"/"&amp;INDIRECT($B53&amp;"!E67"),"")</f>
        <v/>
      </c>
      <c r="K53" s="66" t="str" cm="1">
        <f t="array" aca="1" ref="K53" ca="1">IFERROR(INDIRECT(ListeNonClassée[[#This Row],[Liste des opérations]]&amp;"!G67"),"")</f>
        <v/>
      </c>
      <c r="L53" s="66" t="str" cm="1">
        <f t="array" aca="1" ref="L53" ca="1">IFERROR(INDIRECT(ListeNonClassée[[#This Row],[Liste des opérations]]&amp;"!D68")&amp;"/"&amp;INDIRECT(ListeNonClassée[[#This Row],[Liste des opérations]]&amp;"!E68"),"")</f>
        <v/>
      </c>
      <c r="M53" s="67" t="str" cm="1">
        <f t="array" aca="1" ref="M53" ca="1">IFERROR(INDIRECT(ListeNonClassée[[#This Row],[Liste des opérations]]&amp;"!D68")/INDIRECT(ListeNonClassée[[#This Row],[Liste des opérations]]&amp;"!E68"),"")</f>
        <v/>
      </c>
      <c r="N53" s="66" t="str" cm="1">
        <f t="array" aca="1" ref="N53" ca="1">IFERROR(INDIRECT(ListeNonClassée[[#This Row],[Liste des opérations]]&amp;"!G68"),"")</f>
        <v/>
      </c>
      <c r="O53" s="139" t="str">
        <f ca="1">IF(ListeNonClassée[[#This Row],[avis]]="favorable",_xlfn.RANK.EQ(ListeNonClassée[[#This Row],[%]],ListeNonClassée[%]),"")</f>
        <v/>
      </c>
      <c r="P53" s="139" t="str">
        <f ca="1">IF(ListeNonClassée[[#This Row],[avis]]="défavorable",_xlfn.RANK.EQ(ListeNonClassée[[#This Row],[%]],ListeNonClassée[%]),"")</f>
        <v/>
      </c>
      <c r="Q53" s="139" t="str">
        <f ca="1">IF(SUM(ListeNonClassée[[#This Row],[Priorisation favorable ]:[Priorisation Défavorable]])=0,"",SUM(ListeNonClassée[[#This Row],[Priorisation favorable ]:[Priorisation Défavorable]]))</f>
        <v/>
      </c>
    </row>
    <row r="54" spans="2:17" ht="12.75" customHeight="1" x14ac:dyDescent="0.2">
      <c r="B54" s="61" t="str" cm="1">
        <f t="array" aca="1" ref="B54" ca="1">IF(ROWS($1:51)&lt;=COUNTA(ListeF),INDEX(MID(ListeF,FIND("]",ListeF)+1,100),ROWS($1:51)),"")</f>
        <v/>
      </c>
      <c r="C54" s="61" t="str" cm="1">
        <f t="array" aca="1" ref="C54" ca="1">IFERROR(INDIRECT(ListeNonClassée[[#This Row],[Liste des opérations]]&amp;"!D10"),"")</f>
        <v/>
      </c>
      <c r="D54" s="137" t="str" cm="1">
        <f t="array" aca="1" ref="D54" ca="1">IFERROR(INDIRECT(ListeNonClassée[[#This Row],[Liste des opérations]]&amp;"!D12"),"")</f>
        <v/>
      </c>
      <c r="E54" s="137" t="str" cm="1">
        <f t="array" aca="1" ref="E54" ca="1">IFERROR(INDIRECT(ListeNonClassée[[#This Row],[Liste des opérations]]&amp;"!g12"),"")</f>
        <v/>
      </c>
      <c r="F54" s="66" t="str" cm="1">
        <f t="array" aca="1" ref="F54" ca="1">IFERROR(INDIRECT(ListeNonClassée[[#This Row],[Liste des opérations]]&amp;"!D65")&amp;"/"&amp;INDIRECT(ListeNonClassée[[#This Row],[Liste des opérations]]&amp;"!E65"),"")</f>
        <v/>
      </c>
      <c r="G54" s="66" t="str" cm="1">
        <f t="array" aca="1" ref="G54" ca="1">IFERROR(INDIRECT(ListeNonClassée[[#This Row],[Liste des opérations]]&amp;"!G65"),"")</f>
        <v/>
      </c>
      <c r="H54" s="66" t="str" cm="1">
        <f t="array" aca="1" ref="H54" ca="1">IFERROR(INDIRECT($B54&amp;"!D66")&amp;"/"&amp;INDIRECT($B54&amp;"!E66"),"")</f>
        <v/>
      </c>
      <c r="I54" s="66" t="str" cm="1">
        <f t="array" aca="1" ref="I54" ca="1">IFERROR(INDIRECT($B54&amp;"!G66"),"")</f>
        <v/>
      </c>
      <c r="J54" s="66" t="str" cm="1">
        <f t="array" aca="1" ref="J54" ca="1">IFERROR(INDIRECT(ListeNonClassée[[#This Row],[Liste des opérations]]&amp;"!D67")&amp;"/"&amp;INDIRECT($B54&amp;"!E67"),"")</f>
        <v/>
      </c>
      <c r="K54" s="66" t="str" cm="1">
        <f t="array" aca="1" ref="K54" ca="1">IFERROR(INDIRECT(ListeNonClassée[[#This Row],[Liste des opérations]]&amp;"!G67"),"")</f>
        <v/>
      </c>
      <c r="L54" s="66" t="str" cm="1">
        <f t="array" aca="1" ref="L54" ca="1">IFERROR(INDIRECT(ListeNonClassée[[#This Row],[Liste des opérations]]&amp;"!D68")&amp;"/"&amp;INDIRECT(ListeNonClassée[[#This Row],[Liste des opérations]]&amp;"!E68"),"")</f>
        <v/>
      </c>
      <c r="M54" s="67" t="str" cm="1">
        <f t="array" aca="1" ref="M54" ca="1">IFERROR(INDIRECT(ListeNonClassée[[#This Row],[Liste des opérations]]&amp;"!D68")/INDIRECT(ListeNonClassée[[#This Row],[Liste des opérations]]&amp;"!E68"),"")</f>
        <v/>
      </c>
      <c r="N54" s="66" t="str" cm="1">
        <f t="array" aca="1" ref="N54" ca="1">IFERROR(INDIRECT(ListeNonClassée[[#This Row],[Liste des opérations]]&amp;"!G68"),"")</f>
        <v/>
      </c>
      <c r="O54" s="139" t="str">
        <f ca="1">IF(ListeNonClassée[[#This Row],[avis]]="favorable",_xlfn.RANK.EQ(ListeNonClassée[[#This Row],[%]],ListeNonClassée[%]),"")</f>
        <v/>
      </c>
      <c r="P54" s="139" t="str">
        <f ca="1">IF(ListeNonClassée[[#This Row],[avis]]="défavorable",_xlfn.RANK.EQ(ListeNonClassée[[#This Row],[%]],ListeNonClassée[%]),"")</f>
        <v/>
      </c>
      <c r="Q54" s="139" t="str">
        <f ca="1">IF(SUM(ListeNonClassée[[#This Row],[Priorisation favorable ]:[Priorisation Défavorable]])=0,"",SUM(ListeNonClassée[[#This Row],[Priorisation favorable ]:[Priorisation Défavorable]]))</f>
        <v/>
      </c>
    </row>
    <row r="55" spans="2:17" ht="12.75" customHeight="1" x14ac:dyDescent="0.2">
      <c r="B55" s="61" t="str" cm="1">
        <f t="array" aca="1" ref="B55" ca="1">IF(ROWS($1:52)&lt;=COUNTA(ListeF),INDEX(MID(ListeF,FIND("]",ListeF)+1,100),ROWS($1:52)),"")</f>
        <v/>
      </c>
      <c r="C55" s="61" t="str" cm="1">
        <f t="array" aca="1" ref="C55" ca="1">IFERROR(INDIRECT(ListeNonClassée[[#This Row],[Liste des opérations]]&amp;"!D10"),"")</f>
        <v/>
      </c>
      <c r="D55" s="137" t="str" cm="1">
        <f t="array" aca="1" ref="D55" ca="1">IFERROR(INDIRECT(ListeNonClassée[[#This Row],[Liste des opérations]]&amp;"!D12"),"")</f>
        <v/>
      </c>
      <c r="E55" s="137" t="str" cm="1">
        <f t="array" aca="1" ref="E55" ca="1">IFERROR(INDIRECT(ListeNonClassée[[#This Row],[Liste des opérations]]&amp;"!g12"),"")</f>
        <v/>
      </c>
      <c r="F55" s="66" t="str" cm="1">
        <f t="array" aca="1" ref="F55" ca="1">IFERROR(INDIRECT(ListeNonClassée[[#This Row],[Liste des opérations]]&amp;"!D65")&amp;"/"&amp;INDIRECT(ListeNonClassée[[#This Row],[Liste des opérations]]&amp;"!E65"),"")</f>
        <v/>
      </c>
      <c r="G55" s="66" t="str" cm="1">
        <f t="array" aca="1" ref="G55" ca="1">IFERROR(INDIRECT(ListeNonClassée[[#This Row],[Liste des opérations]]&amp;"!G65"),"")</f>
        <v/>
      </c>
      <c r="H55" s="66" t="str" cm="1">
        <f t="array" aca="1" ref="H55" ca="1">IFERROR(INDIRECT($B55&amp;"!D66")&amp;"/"&amp;INDIRECT($B55&amp;"!E66"),"")</f>
        <v/>
      </c>
      <c r="I55" s="66" t="str" cm="1">
        <f t="array" aca="1" ref="I55" ca="1">IFERROR(INDIRECT($B55&amp;"!G66"),"")</f>
        <v/>
      </c>
      <c r="J55" s="66" t="str" cm="1">
        <f t="array" aca="1" ref="J55" ca="1">IFERROR(INDIRECT(ListeNonClassée[[#This Row],[Liste des opérations]]&amp;"!D67")&amp;"/"&amp;INDIRECT($B55&amp;"!E67"),"")</f>
        <v/>
      </c>
      <c r="K55" s="66" t="str" cm="1">
        <f t="array" aca="1" ref="K55" ca="1">IFERROR(INDIRECT(ListeNonClassée[[#This Row],[Liste des opérations]]&amp;"!G67"),"")</f>
        <v/>
      </c>
      <c r="L55" s="66" t="str" cm="1">
        <f t="array" aca="1" ref="L55" ca="1">IFERROR(INDIRECT(ListeNonClassée[[#This Row],[Liste des opérations]]&amp;"!D68")&amp;"/"&amp;INDIRECT(ListeNonClassée[[#This Row],[Liste des opérations]]&amp;"!E68"),"")</f>
        <v/>
      </c>
      <c r="M55" s="67" t="str" cm="1">
        <f t="array" aca="1" ref="M55" ca="1">IFERROR(INDIRECT(ListeNonClassée[[#This Row],[Liste des opérations]]&amp;"!D68")/INDIRECT(ListeNonClassée[[#This Row],[Liste des opérations]]&amp;"!E68"),"")</f>
        <v/>
      </c>
      <c r="N55" s="66" t="str" cm="1">
        <f t="array" aca="1" ref="N55" ca="1">IFERROR(INDIRECT(ListeNonClassée[[#This Row],[Liste des opérations]]&amp;"!G68"),"")</f>
        <v/>
      </c>
      <c r="O55" s="139" t="str">
        <f ca="1">IF(ListeNonClassée[[#This Row],[avis]]="favorable",_xlfn.RANK.EQ(ListeNonClassée[[#This Row],[%]],ListeNonClassée[%]),"")</f>
        <v/>
      </c>
      <c r="P55" s="139" t="str">
        <f ca="1">IF(ListeNonClassée[[#This Row],[avis]]="défavorable",_xlfn.RANK.EQ(ListeNonClassée[[#This Row],[%]],ListeNonClassée[%]),"")</f>
        <v/>
      </c>
      <c r="Q55" s="139" t="str">
        <f ca="1">IF(SUM(ListeNonClassée[[#This Row],[Priorisation favorable ]:[Priorisation Défavorable]])=0,"",SUM(ListeNonClassée[[#This Row],[Priorisation favorable ]:[Priorisation Défavorable]]))</f>
        <v/>
      </c>
    </row>
    <row r="56" spans="2:17" ht="12.75" customHeight="1" x14ac:dyDescent="0.2">
      <c r="B56" s="61" t="str" cm="1">
        <f t="array" aca="1" ref="B56" ca="1">IF(ROWS($1:53)&lt;=COUNTA(ListeF),INDEX(MID(ListeF,FIND("]",ListeF)+1,100),ROWS($1:53)),"")</f>
        <v/>
      </c>
      <c r="C56" s="61" t="str" cm="1">
        <f t="array" aca="1" ref="C56" ca="1">IFERROR(INDIRECT(ListeNonClassée[[#This Row],[Liste des opérations]]&amp;"!D10"),"")</f>
        <v/>
      </c>
      <c r="D56" s="137" t="str" cm="1">
        <f t="array" aca="1" ref="D56" ca="1">IFERROR(INDIRECT(ListeNonClassée[[#This Row],[Liste des opérations]]&amp;"!D12"),"")</f>
        <v/>
      </c>
      <c r="E56" s="137" t="str" cm="1">
        <f t="array" aca="1" ref="E56" ca="1">IFERROR(INDIRECT(ListeNonClassée[[#This Row],[Liste des opérations]]&amp;"!g12"),"")</f>
        <v/>
      </c>
      <c r="F56" s="66" t="str" cm="1">
        <f t="array" aca="1" ref="F56" ca="1">IFERROR(INDIRECT(ListeNonClassée[[#This Row],[Liste des opérations]]&amp;"!D65")&amp;"/"&amp;INDIRECT(ListeNonClassée[[#This Row],[Liste des opérations]]&amp;"!E65"),"")</f>
        <v/>
      </c>
      <c r="G56" s="66" t="str" cm="1">
        <f t="array" aca="1" ref="G56" ca="1">IFERROR(INDIRECT(ListeNonClassée[[#This Row],[Liste des opérations]]&amp;"!G65"),"")</f>
        <v/>
      </c>
      <c r="H56" s="66" t="str" cm="1">
        <f t="array" aca="1" ref="H56" ca="1">IFERROR(INDIRECT($B56&amp;"!D66")&amp;"/"&amp;INDIRECT($B56&amp;"!E66"),"")</f>
        <v/>
      </c>
      <c r="I56" s="66" t="str" cm="1">
        <f t="array" aca="1" ref="I56" ca="1">IFERROR(INDIRECT($B56&amp;"!G66"),"")</f>
        <v/>
      </c>
      <c r="J56" s="66" t="str" cm="1">
        <f t="array" aca="1" ref="J56" ca="1">IFERROR(INDIRECT(ListeNonClassée[[#This Row],[Liste des opérations]]&amp;"!D67")&amp;"/"&amp;INDIRECT($B56&amp;"!E67"),"")</f>
        <v/>
      </c>
      <c r="K56" s="66" t="str" cm="1">
        <f t="array" aca="1" ref="K56" ca="1">IFERROR(INDIRECT(ListeNonClassée[[#This Row],[Liste des opérations]]&amp;"!G67"),"")</f>
        <v/>
      </c>
      <c r="L56" s="66" t="str" cm="1">
        <f t="array" aca="1" ref="L56" ca="1">IFERROR(INDIRECT(ListeNonClassée[[#This Row],[Liste des opérations]]&amp;"!D68")&amp;"/"&amp;INDIRECT(ListeNonClassée[[#This Row],[Liste des opérations]]&amp;"!E68"),"")</f>
        <v/>
      </c>
      <c r="M56" s="67" t="str" cm="1">
        <f t="array" aca="1" ref="M56" ca="1">IFERROR(INDIRECT(ListeNonClassée[[#This Row],[Liste des opérations]]&amp;"!D68")/INDIRECT(ListeNonClassée[[#This Row],[Liste des opérations]]&amp;"!E68"),"")</f>
        <v/>
      </c>
      <c r="N56" s="66" t="str" cm="1">
        <f t="array" aca="1" ref="N56" ca="1">IFERROR(INDIRECT(ListeNonClassée[[#This Row],[Liste des opérations]]&amp;"!G68"),"")</f>
        <v/>
      </c>
      <c r="O56" s="139" t="str">
        <f ca="1">IF(ListeNonClassée[[#This Row],[avis]]="favorable",_xlfn.RANK.EQ(ListeNonClassée[[#This Row],[%]],ListeNonClassée[%]),"")</f>
        <v/>
      </c>
      <c r="P56" s="139" t="str">
        <f ca="1">IF(ListeNonClassée[[#This Row],[avis]]="défavorable",_xlfn.RANK.EQ(ListeNonClassée[[#This Row],[%]],ListeNonClassée[%]),"")</f>
        <v/>
      </c>
      <c r="Q56" s="139" t="str">
        <f ca="1">IF(SUM(ListeNonClassée[[#This Row],[Priorisation favorable ]:[Priorisation Défavorable]])=0,"",SUM(ListeNonClassée[[#This Row],[Priorisation favorable ]:[Priorisation Défavorable]]))</f>
        <v/>
      </c>
    </row>
    <row r="57" spans="2:17" ht="12.75" customHeight="1" x14ac:dyDescent="0.2">
      <c r="B57" s="61" t="str" cm="1">
        <f t="array" aca="1" ref="B57" ca="1">IF(ROWS($1:54)&lt;=COUNTA(ListeF),INDEX(MID(ListeF,FIND("]",ListeF)+1,100),ROWS($1:54)),"")</f>
        <v/>
      </c>
      <c r="C57" s="61" t="str" cm="1">
        <f t="array" aca="1" ref="C57" ca="1">IFERROR(INDIRECT(ListeNonClassée[[#This Row],[Liste des opérations]]&amp;"!D10"),"")</f>
        <v/>
      </c>
      <c r="D57" s="137" t="str" cm="1">
        <f t="array" aca="1" ref="D57" ca="1">IFERROR(INDIRECT(ListeNonClassée[[#This Row],[Liste des opérations]]&amp;"!D12"),"")</f>
        <v/>
      </c>
      <c r="E57" s="137" t="str" cm="1">
        <f t="array" aca="1" ref="E57" ca="1">IFERROR(INDIRECT(ListeNonClassée[[#This Row],[Liste des opérations]]&amp;"!g12"),"")</f>
        <v/>
      </c>
      <c r="F57" s="66" t="str" cm="1">
        <f t="array" aca="1" ref="F57" ca="1">IFERROR(INDIRECT(ListeNonClassée[[#This Row],[Liste des opérations]]&amp;"!D65")&amp;"/"&amp;INDIRECT(ListeNonClassée[[#This Row],[Liste des opérations]]&amp;"!E65"),"")</f>
        <v/>
      </c>
      <c r="G57" s="66" t="str" cm="1">
        <f t="array" aca="1" ref="G57" ca="1">IFERROR(INDIRECT(ListeNonClassée[[#This Row],[Liste des opérations]]&amp;"!G65"),"")</f>
        <v/>
      </c>
      <c r="H57" s="66" t="str" cm="1">
        <f t="array" aca="1" ref="H57" ca="1">IFERROR(INDIRECT($B57&amp;"!D66")&amp;"/"&amp;INDIRECT($B57&amp;"!E66"),"")</f>
        <v/>
      </c>
      <c r="I57" s="66" t="str" cm="1">
        <f t="array" aca="1" ref="I57" ca="1">IFERROR(INDIRECT($B57&amp;"!G66"),"")</f>
        <v/>
      </c>
      <c r="J57" s="66" t="str" cm="1">
        <f t="array" aca="1" ref="J57" ca="1">IFERROR(INDIRECT(ListeNonClassée[[#This Row],[Liste des opérations]]&amp;"!D67")&amp;"/"&amp;INDIRECT($B57&amp;"!E67"),"")</f>
        <v/>
      </c>
      <c r="K57" s="66" t="str" cm="1">
        <f t="array" aca="1" ref="K57" ca="1">IFERROR(INDIRECT(ListeNonClassée[[#This Row],[Liste des opérations]]&amp;"!G67"),"")</f>
        <v/>
      </c>
      <c r="L57" s="66" t="str" cm="1">
        <f t="array" aca="1" ref="L57" ca="1">IFERROR(INDIRECT(ListeNonClassée[[#This Row],[Liste des opérations]]&amp;"!D68")&amp;"/"&amp;INDIRECT(ListeNonClassée[[#This Row],[Liste des opérations]]&amp;"!E68"),"")</f>
        <v/>
      </c>
      <c r="M57" s="67" t="str" cm="1">
        <f t="array" aca="1" ref="M57" ca="1">IFERROR(INDIRECT(ListeNonClassée[[#This Row],[Liste des opérations]]&amp;"!D68")/INDIRECT(ListeNonClassée[[#This Row],[Liste des opérations]]&amp;"!E68"),"")</f>
        <v/>
      </c>
      <c r="N57" s="66" t="str" cm="1">
        <f t="array" aca="1" ref="N57" ca="1">IFERROR(INDIRECT(ListeNonClassée[[#This Row],[Liste des opérations]]&amp;"!G68"),"")</f>
        <v/>
      </c>
      <c r="O57" s="139" t="str">
        <f ca="1">IF(ListeNonClassée[[#This Row],[avis]]="favorable",_xlfn.RANK.EQ(ListeNonClassée[[#This Row],[%]],ListeNonClassée[%]),"")</f>
        <v/>
      </c>
      <c r="P57" s="139" t="str">
        <f ca="1">IF(ListeNonClassée[[#This Row],[avis]]="défavorable",_xlfn.RANK.EQ(ListeNonClassée[[#This Row],[%]],ListeNonClassée[%]),"")</f>
        <v/>
      </c>
      <c r="Q57" s="139" t="str">
        <f ca="1">IF(SUM(ListeNonClassée[[#This Row],[Priorisation favorable ]:[Priorisation Défavorable]])=0,"",SUM(ListeNonClassée[[#This Row],[Priorisation favorable ]:[Priorisation Défavorable]]))</f>
        <v/>
      </c>
    </row>
    <row r="58" spans="2:17" ht="12.75" customHeight="1" x14ac:dyDescent="0.2">
      <c r="B58" s="61" t="str" cm="1">
        <f t="array" aca="1" ref="B58" ca="1">IF(ROWS($1:55)&lt;=COUNTA(ListeF),INDEX(MID(ListeF,FIND("]",ListeF)+1,100),ROWS($1:55)),"")</f>
        <v/>
      </c>
      <c r="C58" s="61" t="str" cm="1">
        <f t="array" aca="1" ref="C58" ca="1">IFERROR(INDIRECT(ListeNonClassée[[#This Row],[Liste des opérations]]&amp;"!D10"),"")</f>
        <v/>
      </c>
      <c r="D58" s="137" t="str" cm="1">
        <f t="array" aca="1" ref="D58" ca="1">IFERROR(INDIRECT(ListeNonClassée[[#This Row],[Liste des opérations]]&amp;"!D12"),"")</f>
        <v/>
      </c>
      <c r="E58" s="137" t="str" cm="1">
        <f t="array" aca="1" ref="E58" ca="1">IFERROR(INDIRECT(ListeNonClassée[[#This Row],[Liste des opérations]]&amp;"!g12"),"")</f>
        <v/>
      </c>
      <c r="F58" s="66" t="str" cm="1">
        <f t="array" aca="1" ref="F58" ca="1">IFERROR(INDIRECT(ListeNonClassée[[#This Row],[Liste des opérations]]&amp;"!D65")&amp;"/"&amp;INDIRECT(ListeNonClassée[[#This Row],[Liste des opérations]]&amp;"!E65"),"")</f>
        <v/>
      </c>
      <c r="G58" s="66" t="str" cm="1">
        <f t="array" aca="1" ref="G58" ca="1">IFERROR(INDIRECT(ListeNonClassée[[#This Row],[Liste des opérations]]&amp;"!G65"),"")</f>
        <v/>
      </c>
      <c r="H58" s="66" t="str" cm="1">
        <f t="array" aca="1" ref="H58" ca="1">IFERROR(INDIRECT($B58&amp;"!D66")&amp;"/"&amp;INDIRECT($B58&amp;"!E66"),"")</f>
        <v/>
      </c>
      <c r="I58" s="66" t="str" cm="1">
        <f t="array" aca="1" ref="I58" ca="1">IFERROR(INDIRECT($B58&amp;"!G66"),"")</f>
        <v/>
      </c>
      <c r="J58" s="66" t="str" cm="1">
        <f t="array" aca="1" ref="J58" ca="1">IFERROR(INDIRECT(ListeNonClassée[[#This Row],[Liste des opérations]]&amp;"!D67")&amp;"/"&amp;INDIRECT($B58&amp;"!E67"),"")</f>
        <v/>
      </c>
      <c r="K58" s="66" t="str" cm="1">
        <f t="array" aca="1" ref="K58" ca="1">IFERROR(INDIRECT(ListeNonClassée[[#This Row],[Liste des opérations]]&amp;"!G67"),"")</f>
        <v/>
      </c>
      <c r="L58" s="66" t="str" cm="1">
        <f t="array" aca="1" ref="L58" ca="1">IFERROR(INDIRECT(ListeNonClassée[[#This Row],[Liste des opérations]]&amp;"!D68")&amp;"/"&amp;INDIRECT(ListeNonClassée[[#This Row],[Liste des opérations]]&amp;"!E68"),"")</f>
        <v/>
      </c>
      <c r="M58" s="67" t="str" cm="1">
        <f t="array" aca="1" ref="M58" ca="1">IFERROR(INDIRECT(ListeNonClassée[[#This Row],[Liste des opérations]]&amp;"!D68")/INDIRECT(ListeNonClassée[[#This Row],[Liste des opérations]]&amp;"!E68"),"")</f>
        <v/>
      </c>
      <c r="N58" s="66" t="str" cm="1">
        <f t="array" aca="1" ref="N58" ca="1">IFERROR(INDIRECT(ListeNonClassée[[#This Row],[Liste des opérations]]&amp;"!G68"),"")</f>
        <v/>
      </c>
      <c r="O58" s="139" t="str">
        <f ca="1">IF(ListeNonClassée[[#This Row],[avis]]="favorable",_xlfn.RANK.EQ(ListeNonClassée[[#This Row],[%]],ListeNonClassée[%]),"")</f>
        <v/>
      </c>
      <c r="P58" s="139" t="str">
        <f ca="1">IF(ListeNonClassée[[#This Row],[avis]]="défavorable",_xlfn.RANK.EQ(ListeNonClassée[[#This Row],[%]],ListeNonClassée[%]),"")</f>
        <v/>
      </c>
      <c r="Q58" s="139" t="str">
        <f ca="1">IF(SUM(ListeNonClassée[[#This Row],[Priorisation favorable ]:[Priorisation Défavorable]])=0,"",SUM(ListeNonClassée[[#This Row],[Priorisation favorable ]:[Priorisation Défavorable]]))</f>
        <v/>
      </c>
    </row>
    <row r="59" spans="2:17" ht="12.75" customHeight="1" x14ac:dyDescent="0.2">
      <c r="B59" s="61" t="str" cm="1">
        <f t="array" aca="1" ref="B59" ca="1">IF(ROWS($1:56)&lt;=COUNTA(ListeF),INDEX(MID(ListeF,FIND("]",ListeF)+1,100),ROWS($1:56)),"")</f>
        <v/>
      </c>
      <c r="C59" s="61" t="str" cm="1">
        <f t="array" aca="1" ref="C59" ca="1">IFERROR(INDIRECT(ListeNonClassée[[#This Row],[Liste des opérations]]&amp;"!D10"),"")</f>
        <v/>
      </c>
      <c r="D59" s="137" t="str" cm="1">
        <f t="array" aca="1" ref="D59" ca="1">IFERROR(INDIRECT(ListeNonClassée[[#This Row],[Liste des opérations]]&amp;"!D12"),"")</f>
        <v/>
      </c>
      <c r="E59" s="137" t="str" cm="1">
        <f t="array" aca="1" ref="E59" ca="1">IFERROR(INDIRECT(ListeNonClassée[[#This Row],[Liste des opérations]]&amp;"!g12"),"")</f>
        <v/>
      </c>
      <c r="F59" s="66" t="str" cm="1">
        <f t="array" aca="1" ref="F59" ca="1">IFERROR(INDIRECT(ListeNonClassée[[#This Row],[Liste des opérations]]&amp;"!D65")&amp;"/"&amp;INDIRECT(ListeNonClassée[[#This Row],[Liste des opérations]]&amp;"!E65"),"")</f>
        <v/>
      </c>
      <c r="G59" s="66" t="str" cm="1">
        <f t="array" aca="1" ref="G59" ca="1">IFERROR(INDIRECT(ListeNonClassée[[#This Row],[Liste des opérations]]&amp;"!G65"),"")</f>
        <v/>
      </c>
      <c r="H59" s="66" t="str" cm="1">
        <f t="array" aca="1" ref="H59" ca="1">IFERROR(INDIRECT($B59&amp;"!D66")&amp;"/"&amp;INDIRECT($B59&amp;"!E66"),"")</f>
        <v/>
      </c>
      <c r="I59" s="66" t="str" cm="1">
        <f t="array" aca="1" ref="I59" ca="1">IFERROR(INDIRECT($B59&amp;"!G66"),"")</f>
        <v/>
      </c>
      <c r="J59" s="66" t="str" cm="1">
        <f t="array" aca="1" ref="J59" ca="1">IFERROR(INDIRECT(ListeNonClassée[[#This Row],[Liste des opérations]]&amp;"!D67")&amp;"/"&amp;INDIRECT($B59&amp;"!E67"),"")</f>
        <v/>
      </c>
      <c r="K59" s="66" t="str" cm="1">
        <f t="array" aca="1" ref="K59" ca="1">IFERROR(INDIRECT(ListeNonClassée[[#This Row],[Liste des opérations]]&amp;"!G67"),"")</f>
        <v/>
      </c>
      <c r="L59" s="66" t="str" cm="1">
        <f t="array" aca="1" ref="L59" ca="1">IFERROR(INDIRECT(ListeNonClassée[[#This Row],[Liste des opérations]]&amp;"!D68")&amp;"/"&amp;INDIRECT(ListeNonClassée[[#This Row],[Liste des opérations]]&amp;"!E68"),"")</f>
        <v/>
      </c>
      <c r="M59" s="67" t="str" cm="1">
        <f t="array" aca="1" ref="M59" ca="1">IFERROR(INDIRECT(ListeNonClassée[[#This Row],[Liste des opérations]]&amp;"!D68")/INDIRECT(ListeNonClassée[[#This Row],[Liste des opérations]]&amp;"!E68"),"")</f>
        <v/>
      </c>
      <c r="N59" s="66" t="str" cm="1">
        <f t="array" aca="1" ref="N59" ca="1">IFERROR(INDIRECT(ListeNonClassée[[#This Row],[Liste des opérations]]&amp;"!G68"),"")</f>
        <v/>
      </c>
      <c r="O59" s="139" t="str">
        <f ca="1">IF(ListeNonClassée[[#This Row],[avis]]="favorable",_xlfn.RANK.EQ(ListeNonClassée[[#This Row],[%]],ListeNonClassée[%]),"")</f>
        <v/>
      </c>
      <c r="P59" s="139" t="str">
        <f ca="1">IF(ListeNonClassée[[#This Row],[avis]]="défavorable",_xlfn.RANK.EQ(ListeNonClassée[[#This Row],[%]],ListeNonClassée[%]),"")</f>
        <v/>
      </c>
      <c r="Q59" s="139" t="str">
        <f ca="1">IF(SUM(ListeNonClassée[[#This Row],[Priorisation favorable ]:[Priorisation Défavorable]])=0,"",SUM(ListeNonClassée[[#This Row],[Priorisation favorable ]:[Priorisation Défavorable]]))</f>
        <v/>
      </c>
    </row>
    <row r="60" spans="2:17" ht="12.75" customHeight="1" x14ac:dyDescent="0.2">
      <c r="B60" s="61" t="str" cm="1">
        <f t="array" aca="1" ref="B60" ca="1">IF(ROWS($1:57)&lt;=COUNTA(ListeF),INDEX(MID(ListeF,FIND("]",ListeF)+1,100),ROWS($1:57)),"")</f>
        <v/>
      </c>
      <c r="C60" s="61" t="str" cm="1">
        <f t="array" aca="1" ref="C60" ca="1">IFERROR(INDIRECT(ListeNonClassée[[#This Row],[Liste des opérations]]&amp;"!D10"),"")</f>
        <v/>
      </c>
      <c r="D60" s="137" t="str" cm="1">
        <f t="array" aca="1" ref="D60" ca="1">IFERROR(INDIRECT(ListeNonClassée[[#This Row],[Liste des opérations]]&amp;"!D12"),"")</f>
        <v/>
      </c>
      <c r="E60" s="137" t="str" cm="1">
        <f t="array" aca="1" ref="E60" ca="1">IFERROR(INDIRECT(ListeNonClassée[[#This Row],[Liste des opérations]]&amp;"!g12"),"")</f>
        <v/>
      </c>
      <c r="F60" s="66" t="str" cm="1">
        <f t="array" aca="1" ref="F60" ca="1">IFERROR(INDIRECT(ListeNonClassée[[#This Row],[Liste des opérations]]&amp;"!D65")&amp;"/"&amp;INDIRECT(ListeNonClassée[[#This Row],[Liste des opérations]]&amp;"!E65"),"")</f>
        <v/>
      </c>
      <c r="G60" s="66" t="str" cm="1">
        <f t="array" aca="1" ref="G60" ca="1">IFERROR(INDIRECT(ListeNonClassée[[#This Row],[Liste des opérations]]&amp;"!G65"),"")</f>
        <v/>
      </c>
      <c r="H60" s="66" t="str" cm="1">
        <f t="array" aca="1" ref="H60" ca="1">IFERROR(INDIRECT($B60&amp;"!D66")&amp;"/"&amp;INDIRECT($B60&amp;"!E66"),"")</f>
        <v/>
      </c>
      <c r="I60" s="66" t="str" cm="1">
        <f t="array" aca="1" ref="I60" ca="1">IFERROR(INDIRECT($B60&amp;"!G66"),"")</f>
        <v/>
      </c>
      <c r="J60" s="66" t="str" cm="1">
        <f t="array" aca="1" ref="J60" ca="1">IFERROR(INDIRECT(ListeNonClassée[[#This Row],[Liste des opérations]]&amp;"!D67")&amp;"/"&amp;INDIRECT($B60&amp;"!E67"),"")</f>
        <v/>
      </c>
      <c r="K60" s="66" t="str" cm="1">
        <f t="array" aca="1" ref="K60" ca="1">IFERROR(INDIRECT(ListeNonClassée[[#This Row],[Liste des opérations]]&amp;"!G67"),"")</f>
        <v/>
      </c>
      <c r="L60" s="66" t="str" cm="1">
        <f t="array" aca="1" ref="L60" ca="1">IFERROR(INDIRECT(ListeNonClassée[[#This Row],[Liste des opérations]]&amp;"!D68")&amp;"/"&amp;INDIRECT(ListeNonClassée[[#This Row],[Liste des opérations]]&amp;"!E68"),"")</f>
        <v/>
      </c>
      <c r="M60" s="67" t="str" cm="1">
        <f t="array" aca="1" ref="M60" ca="1">IFERROR(INDIRECT(ListeNonClassée[[#This Row],[Liste des opérations]]&amp;"!D68")/INDIRECT(ListeNonClassée[[#This Row],[Liste des opérations]]&amp;"!E68"),"")</f>
        <v/>
      </c>
      <c r="N60" s="66" t="str" cm="1">
        <f t="array" aca="1" ref="N60" ca="1">IFERROR(INDIRECT(ListeNonClassée[[#This Row],[Liste des opérations]]&amp;"!G68"),"")</f>
        <v/>
      </c>
      <c r="O60" s="139" t="str">
        <f ca="1">IF(ListeNonClassée[[#This Row],[avis]]="favorable",_xlfn.RANK.EQ(ListeNonClassée[[#This Row],[%]],ListeNonClassée[%]),"")</f>
        <v/>
      </c>
      <c r="P60" s="139" t="str">
        <f ca="1">IF(ListeNonClassée[[#This Row],[avis]]="défavorable",_xlfn.RANK.EQ(ListeNonClassée[[#This Row],[%]],ListeNonClassée[%]),"")</f>
        <v/>
      </c>
      <c r="Q60" s="139" t="str">
        <f ca="1">IF(SUM(ListeNonClassée[[#This Row],[Priorisation favorable ]:[Priorisation Défavorable]])=0,"",SUM(ListeNonClassée[[#This Row],[Priorisation favorable ]:[Priorisation Défavorable]]))</f>
        <v/>
      </c>
    </row>
    <row r="61" spans="2:17" ht="12.75" customHeight="1" x14ac:dyDescent="0.2">
      <c r="B61" s="61" t="str" cm="1">
        <f t="array" aca="1" ref="B61" ca="1">IF(ROWS($1:58)&lt;=COUNTA(ListeF),INDEX(MID(ListeF,FIND("]",ListeF)+1,100),ROWS($1:58)),"")</f>
        <v/>
      </c>
      <c r="C61" s="61" t="str" cm="1">
        <f t="array" aca="1" ref="C61" ca="1">IFERROR(INDIRECT(ListeNonClassée[[#This Row],[Liste des opérations]]&amp;"!D10"),"")</f>
        <v/>
      </c>
      <c r="D61" s="137" t="str" cm="1">
        <f t="array" aca="1" ref="D61" ca="1">IFERROR(INDIRECT(ListeNonClassée[[#This Row],[Liste des opérations]]&amp;"!D12"),"")</f>
        <v/>
      </c>
      <c r="E61" s="137" t="str" cm="1">
        <f t="array" aca="1" ref="E61" ca="1">IFERROR(INDIRECT(ListeNonClassée[[#This Row],[Liste des opérations]]&amp;"!g12"),"")</f>
        <v/>
      </c>
      <c r="F61" s="66" t="str" cm="1">
        <f t="array" aca="1" ref="F61" ca="1">IFERROR(INDIRECT(ListeNonClassée[[#This Row],[Liste des opérations]]&amp;"!D65")&amp;"/"&amp;INDIRECT(ListeNonClassée[[#This Row],[Liste des opérations]]&amp;"!E65"),"")</f>
        <v/>
      </c>
      <c r="G61" s="66" t="str" cm="1">
        <f t="array" aca="1" ref="G61" ca="1">IFERROR(INDIRECT(ListeNonClassée[[#This Row],[Liste des opérations]]&amp;"!G65"),"")</f>
        <v/>
      </c>
      <c r="H61" s="66" t="str" cm="1">
        <f t="array" aca="1" ref="H61" ca="1">IFERROR(INDIRECT($B61&amp;"!D66")&amp;"/"&amp;INDIRECT($B61&amp;"!E66"),"")</f>
        <v/>
      </c>
      <c r="I61" s="66" t="str" cm="1">
        <f t="array" aca="1" ref="I61" ca="1">IFERROR(INDIRECT($B61&amp;"!G66"),"")</f>
        <v/>
      </c>
      <c r="J61" s="66" t="str" cm="1">
        <f t="array" aca="1" ref="J61" ca="1">IFERROR(INDIRECT(ListeNonClassée[[#This Row],[Liste des opérations]]&amp;"!D67")&amp;"/"&amp;INDIRECT($B61&amp;"!E67"),"")</f>
        <v/>
      </c>
      <c r="K61" s="66" t="str" cm="1">
        <f t="array" aca="1" ref="K61" ca="1">IFERROR(INDIRECT(ListeNonClassée[[#This Row],[Liste des opérations]]&amp;"!G67"),"")</f>
        <v/>
      </c>
      <c r="L61" s="66" t="str" cm="1">
        <f t="array" aca="1" ref="L61" ca="1">IFERROR(INDIRECT(ListeNonClassée[[#This Row],[Liste des opérations]]&amp;"!D68")&amp;"/"&amp;INDIRECT(ListeNonClassée[[#This Row],[Liste des opérations]]&amp;"!E68"),"")</f>
        <v/>
      </c>
      <c r="M61" s="67" t="str" cm="1">
        <f t="array" aca="1" ref="M61" ca="1">IFERROR(INDIRECT(ListeNonClassée[[#This Row],[Liste des opérations]]&amp;"!D68")/INDIRECT(ListeNonClassée[[#This Row],[Liste des opérations]]&amp;"!E68"),"")</f>
        <v/>
      </c>
      <c r="N61" s="66" t="str" cm="1">
        <f t="array" aca="1" ref="N61" ca="1">IFERROR(INDIRECT(ListeNonClassée[[#This Row],[Liste des opérations]]&amp;"!G68"),"")</f>
        <v/>
      </c>
      <c r="O61" s="139" t="str">
        <f ca="1">IF(ListeNonClassée[[#This Row],[avis]]="favorable",_xlfn.RANK.EQ(ListeNonClassée[[#This Row],[%]],ListeNonClassée[%]),"")</f>
        <v/>
      </c>
      <c r="P61" s="139" t="str">
        <f ca="1">IF(ListeNonClassée[[#This Row],[avis]]="défavorable",_xlfn.RANK.EQ(ListeNonClassée[[#This Row],[%]],ListeNonClassée[%]),"")</f>
        <v/>
      </c>
      <c r="Q61" s="139" t="str">
        <f ca="1">IF(SUM(ListeNonClassée[[#This Row],[Priorisation favorable ]:[Priorisation Défavorable]])=0,"",SUM(ListeNonClassée[[#This Row],[Priorisation favorable ]:[Priorisation Défavorable]]))</f>
        <v/>
      </c>
    </row>
    <row r="62" spans="2:17" ht="12.75" customHeight="1" x14ac:dyDescent="0.2">
      <c r="B62" s="61" t="str" cm="1">
        <f t="array" aca="1" ref="B62" ca="1">IF(ROWS($1:59)&lt;=COUNTA(ListeF),INDEX(MID(ListeF,FIND("]",ListeF)+1,100),ROWS($1:59)),"")</f>
        <v/>
      </c>
      <c r="C62" s="61" t="str" cm="1">
        <f t="array" aca="1" ref="C62" ca="1">IFERROR(INDIRECT(ListeNonClassée[[#This Row],[Liste des opérations]]&amp;"!D10"),"")</f>
        <v/>
      </c>
      <c r="D62" s="137" t="str" cm="1">
        <f t="array" aca="1" ref="D62" ca="1">IFERROR(INDIRECT(ListeNonClassée[[#This Row],[Liste des opérations]]&amp;"!D12"),"")</f>
        <v/>
      </c>
      <c r="E62" s="137" t="str" cm="1">
        <f t="array" aca="1" ref="E62" ca="1">IFERROR(INDIRECT(ListeNonClassée[[#This Row],[Liste des opérations]]&amp;"!g12"),"")</f>
        <v/>
      </c>
      <c r="F62" s="66" t="str" cm="1">
        <f t="array" aca="1" ref="F62" ca="1">IFERROR(INDIRECT(ListeNonClassée[[#This Row],[Liste des opérations]]&amp;"!D65")&amp;"/"&amp;INDIRECT(ListeNonClassée[[#This Row],[Liste des opérations]]&amp;"!E65"),"")</f>
        <v/>
      </c>
      <c r="G62" s="66" t="str" cm="1">
        <f t="array" aca="1" ref="G62" ca="1">IFERROR(INDIRECT(ListeNonClassée[[#This Row],[Liste des opérations]]&amp;"!G65"),"")</f>
        <v/>
      </c>
      <c r="H62" s="66" t="str" cm="1">
        <f t="array" aca="1" ref="H62" ca="1">IFERROR(INDIRECT($B62&amp;"!D66")&amp;"/"&amp;INDIRECT($B62&amp;"!E66"),"")</f>
        <v/>
      </c>
      <c r="I62" s="66" t="str" cm="1">
        <f t="array" aca="1" ref="I62" ca="1">IFERROR(INDIRECT($B62&amp;"!G66"),"")</f>
        <v/>
      </c>
      <c r="J62" s="66" t="str" cm="1">
        <f t="array" aca="1" ref="J62" ca="1">IFERROR(INDIRECT(ListeNonClassée[[#This Row],[Liste des opérations]]&amp;"!D67")&amp;"/"&amp;INDIRECT($B62&amp;"!E67"),"")</f>
        <v/>
      </c>
      <c r="K62" s="66" t="str" cm="1">
        <f t="array" aca="1" ref="K62" ca="1">IFERROR(INDIRECT(ListeNonClassée[[#This Row],[Liste des opérations]]&amp;"!G67"),"")</f>
        <v/>
      </c>
      <c r="L62" s="66" t="str" cm="1">
        <f t="array" aca="1" ref="L62" ca="1">IFERROR(INDIRECT(ListeNonClassée[[#This Row],[Liste des opérations]]&amp;"!D68")&amp;"/"&amp;INDIRECT(ListeNonClassée[[#This Row],[Liste des opérations]]&amp;"!E68"),"")</f>
        <v/>
      </c>
      <c r="M62" s="67" t="str" cm="1">
        <f t="array" aca="1" ref="M62" ca="1">IFERROR(INDIRECT(ListeNonClassée[[#This Row],[Liste des opérations]]&amp;"!D68")/INDIRECT(ListeNonClassée[[#This Row],[Liste des opérations]]&amp;"!E68"),"")</f>
        <v/>
      </c>
      <c r="N62" s="66" t="str" cm="1">
        <f t="array" aca="1" ref="N62" ca="1">IFERROR(INDIRECT(ListeNonClassée[[#This Row],[Liste des opérations]]&amp;"!G68"),"")</f>
        <v/>
      </c>
      <c r="O62" s="139" t="str">
        <f ca="1">IF(ListeNonClassée[[#This Row],[avis]]="favorable",_xlfn.RANK.EQ(ListeNonClassée[[#This Row],[%]],ListeNonClassée[%]),"")</f>
        <v/>
      </c>
      <c r="P62" s="139" t="str">
        <f ca="1">IF(ListeNonClassée[[#This Row],[avis]]="défavorable",_xlfn.RANK.EQ(ListeNonClassée[[#This Row],[%]],ListeNonClassée[%]),"")</f>
        <v/>
      </c>
      <c r="Q62" s="139" t="str">
        <f ca="1">IF(SUM(ListeNonClassée[[#This Row],[Priorisation favorable ]:[Priorisation Défavorable]])=0,"",SUM(ListeNonClassée[[#This Row],[Priorisation favorable ]:[Priorisation Défavorable]]))</f>
        <v/>
      </c>
    </row>
    <row r="63" spans="2:17" ht="12.75" customHeight="1" x14ac:dyDescent="0.2">
      <c r="B63" s="61" t="str" cm="1">
        <f t="array" aca="1" ref="B63" ca="1">IF(ROWS($1:60)&lt;=COUNTA(ListeF),INDEX(MID(ListeF,FIND("]",ListeF)+1,100),ROWS($1:60)),"")</f>
        <v/>
      </c>
      <c r="C63" s="61" t="str" cm="1">
        <f t="array" aca="1" ref="C63" ca="1">IFERROR(INDIRECT(ListeNonClassée[[#This Row],[Liste des opérations]]&amp;"!D10"),"")</f>
        <v/>
      </c>
      <c r="D63" s="137" t="str" cm="1">
        <f t="array" aca="1" ref="D63" ca="1">IFERROR(INDIRECT(ListeNonClassée[[#This Row],[Liste des opérations]]&amp;"!D12"),"")</f>
        <v/>
      </c>
      <c r="E63" s="137" t="str" cm="1">
        <f t="array" aca="1" ref="E63" ca="1">IFERROR(INDIRECT(ListeNonClassée[[#This Row],[Liste des opérations]]&amp;"!g12"),"")</f>
        <v/>
      </c>
      <c r="F63" s="66" t="str" cm="1">
        <f t="array" aca="1" ref="F63" ca="1">IFERROR(INDIRECT(ListeNonClassée[[#This Row],[Liste des opérations]]&amp;"!D65")&amp;"/"&amp;INDIRECT(ListeNonClassée[[#This Row],[Liste des opérations]]&amp;"!E65"),"")</f>
        <v/>
      </c>
      <c r="G63" s="66" t="str" cm="1">
        <f t="array" aca="1" ref="G63" ca="1">IFERROR(INDIRECT(ListeNonClassée[[#This Row],[Liste des opérations]]&amp;"!G65"),"")</f>
        <v/>
      </c>
      <c r="H63" s="66" t="str" cm="1">
        <f t="array" aca="1" ref="H63" ca="1">IFERROR(INDIRECT($B63&amp;"!D66")&amp;"/"&amp;INDIRECT($B63&amp;"!E66"),"")</f>
        <v/>
      </c>
      <c r="I63" s="66" t="str" cm="1">
        <f t="array" aca="1" ref="I63" ca="1">IFERROR(INDIRECT($B63&amp;"!G66"),"")</f>
        <v/>
      </c>
      <c r="J63" s="66" t="str" cm="1">
        <f t="array" aca="1" ref="J63" ca="1">IFERROR(INDIRECT(ListeNonClassée[[#This Row],[Liste des opérations]]&amp;"!D67")&amp;"/"&amp;INDIRECT($B63&amp;"!E67"),"")</f>
        <v/>
      </c>
      <c r="K63" s="66" t="str" cm="1">
        <f t="array" aca="1" ref="K63" ca="1">IFERROR(INDIRECT(ListeNonClassée[[#This Row],[Liste des opérations]]&amp;"!G67"),"")</f>
        <v/>
      </c>
      <c r="L63" s="66" t="str" cm="1">
        <f t="array" aca="1" ref="L63" ca="1">IFERROR(INDIRECT(ListeNonClassée[[#This Row],[Liste des opérations]]&amp;"!D68")&amp;"/"&amp;INDIRECT(ListeNonClassée[[#This Row],[Liste des opérations]]&amp;"!E68"),"")</f>
        <v/>
      </c>
      <c r="M63" s="67" t="str" cm="1">
        <f t="array" aca="1" ref="M63" ca="1">IFERROR(INDIRECT(ListeNonClassée[[#This Row],[Liste des opérations]]&amp;"!D68")/INDIRECT(ListeNonClassée[[#This Row],[Liste des opérations]]&amp;"!E68"),"")</f>
        <v/>
      </c>
      <c r="N63" s="66" t="str" cm="1">
        <f t="array" aca="1" ref="N63" ca="1">IFERROR(INDIRECT(ListeNonClassée[[#This Row],[Liste des opérations]]&amp;"!G68"),"")</f>
        <v/>
      </c>
      <c r="O63" s="139" t="str">
        <f ca="1">IF(ListeNonClassée[[#This Row],[avis]]="favorable",_xlfn.RANK.EQ(ListeNonClassée[[#This Row],[%]],ListeNonClassée[%]),"")</f>
        <v/>
      </c>
      <c r="P63" s="139" t="str">
        <f ca="1">IF(ListeNonClassée[[#This Row],[avis]]="défavorable",_xlfn.RANK.EQ(ListeNonClassée[[#This Row],[%]],ListeNonClassée[%]),"")</f>
        <v/>
      </c>
      <c r="Q63" s="139" t="str">
        <f ca="1">IF(SUM(ListeNonClassée[[#This Row],[Priorisation favorable ]:[Priorisation Défavorable]])=0,"",SUM(ListeNonClassée[[#This Row],[Priorisation favorable ]:[Priorisation Défavorable]]))</f>
        <v/>
      </c>
    </row>
    <row r="64" spans="2:17" ht="12.75" customHeight="1" x14ac:dyDescent="0.2">
      <c r="B64" s="61" t="str" cm="1">
        <f t="array" aca="1" ref="B64" ca="1">IF(ROWS($1:61)&lt;=COUNTA(ListeF),INDEX(MID(ListeF,FIND("]",ListeF)+1,100),ROWS($1:61)),"")</f>
        <v/>
      </c>
      <c r="C64" s="61" t="str" cm="1">
        <f t="array" aca="1" ref="C64" ca="1">IFERROR(INDIRECT(ListeNonClassée[[#This Row],[Liste des opérations]]&amp;"!D10"),"")</f>
        <v/>
      </c>
      <c r="D64" s="137" t="str" cm="1">
        <f t="array" aca="1" ref="D64" ca="1">IFERROR(INDIRECT(ListeNonClassée[[#This Row],[Liste des opérations]]&amp;"!D12"),"")</f>
        <v/>
      </c>
      <c r="E64" s="137" t="str" cm="1">
        <f t="array" aca="1" ref="E64" ca="1">IFERROR(INDIRECT(ListeNonClassée[[#This Row],[Liste des opérations]]&amp;"!g12"),"")</f>
        <v/>
      </c>
      <c r="F64" s="66" t="str" cm="1">
        <f t="array" aca="1" ref="F64" ca="1">IFERROR(INDIRECT(ListeNonClassée[[#This Row],[Liste des opérations]]&amp;"!D65")&amp;"/"&amp;INDIRECT(ListeNonClassée[[#This Row],[Liste des opérations]]&amp;"!E65"),"")</f>
        <v/>
      </c>
      <c r="G64" s="66" t="str" cm="1">
        <f t="array" aca="1" ref="G64" ca="1">IFERROR(INDIRECT(ListeNonClassée[[#This Row],[Liste des opérations]]&amp;"!G65"),"")</f>
        <v/>
      </c>
      <c r="H64" s="66" t="str" cm="1">
        <f t="array" aca="1" ref="H64" ca="1">IFERROR(INDIRECT($B64&amp;"!D66")&amp;"/"&amp;INDIRECT($B64&amp;"!E66"),"")</f>
        <v/>
      </c>
      <c r="I64" s="66" t="str" cm="1">
        <f t="array" aca="1" ref="I64" ca="1">IFERROR(INDIRECT($B64&amp;"!G66"),"")</f>
        <v/>
      </c>
      <c r="J64" s="66" t="str" cm="1">
        <f t="array" aca="1" ref="J64" ca="1">IFERROR(INDIRECT(ListeNonClassée[[#This Row],[Liste des opérations]]&amp;"!D67")&amp;"/"&amp;INDIRECT($B64&amp;"!E67"),"")</f>
        <v/>
      </c>
      <c r="K64" s="66" t="str" cm="1">
        <f t="array" aca="1" ref="K64" ca="1">IFERROR(INDIRECT(ListeNonClassée[[#This Row],[Liste des opérations]]&amp;"!G67"),"")</f>
        <v/>
      </c>
      <c r="L64" s="66" t="str" cm="1">
        <f t="array" aca="1" ref="L64" ca="1">IFERROR(INDIRECT(ListeNonClassée[[#This Row],[Liste des opérations]]&amp;"!D68")&amp;"/"&amp;INDIRECT(ListeNonClassée[[#This Row],[Liste des opérations]]&amp;"!E68"),"")</f>
        <v/>
      </c>
      <c r="M64" s="67" t="str" cm="1">
        <f t="array" aca="1" ref="M64" ca="1">IFERROR(INDIRECT(ListeNonClassée[[#This Row],[Liste des opérations]]&amp;"!D68")/INDIRECT(ListeNonClassée[[#This Row],[Liste des opérations]]&amp;"!E68"),"")</f>
        <v/>
      </c>
      <c r="N64" s="66" t="str" cm="1">
        <f t="array" aca="1" ref="N64" ca="1">IFERROR(INDIRECT(ListeNonClassée[[#This Row],[Liste des opérations]]&amp;"!G68"),"")</f>
        <v/>
      </c>
      <c r="O64" s="139" t="str">
        <f ca="1">IF(ListeNonClassée[[#This Row],[avis]]="favorable",_xlfn.RANK.EQ(ListeNonClassée[[#This Row],[%]],ListeNonClassée[%]),"")</f>
        <v/>
      </c>
      <c r="P64" s="139" t="str">
        <f ca="1">IF(ListeNonClassée[[#This Row],[avis]]="défavorable",_xlfn.RANK.EQ(ListeNonClassée[[#This Row],[%]],ListeNonClassée[%]),"")</f>
        <v/>
      </c>
      <c r="Q64" s="139" t="str">
        <f ca="1">IF(SUM(ListeNonClassée[[#This Row],[Priorisation favorable ]:[Priorisation Défavorable]])=0,"",SUM(ListeNonClassée[[#This Row],[Priorisation favorable ]:[Priorisation Défavorable]]))</f>
        <v/>
      </c>
    </row>
    <row r="65" spans="2:17" ht="12.75" customHeight="1" x14ac:dyDescent="0.2">
      <c r="B65" s="61" t="str" cm="1">
        <f t="array" aca="1" ref="B65" ca="1">IF(ROWS($1:62)&lt;=COUNTA(ListeF),INDEX(MID(ListeF,FIND("]",ListeF)+1,100),ROWS($1:62)),"")</f>
        <v/>
      </c>
      <c r="C65" s="61" t="str" cm="1">
        <f t="array" aca="1" ref="C65" ca="1">IFERROR(INDIRECT(ListeNonClassée[[#This Row],[Liste des opérations]]&amp;"!D10"),"")</f>
        <v/>
      </c>
      <c r="D65" s="137" t="str" cm="1">
        <f t="array" aca="1" ref="D65" ca="1">IFERROR(INDIRECT(ListeNonClassée[[#This Row],[Liste des opérations]]&amp;"!D12"),"")</f>
        <v/>
      </c>
      <c r="E65" s="137" t="str" cm="1">
        <f t="array" aca="1" ref="E65" ca="1">IFERROR(INDIRECT(ListeNonClassée[[#This Row],[Liste des opérations]]&amp;"!g12"),"")</f>
        <v/>
      </c>
      <c r="F65" s="66" t="str" cm="1">
        <f t="array" aca="1" ref="F65" ca="1">IFERROR(INDIRECT(ListeNonClassée[[#This Row],[Liste des opérations]]&amp;"!D65")&amp;"/"&amp;INDIRECT(ListeNonClassée[[#This Row],[Liste des opérations]]&amp;"!E65"),"")</f>
        <v/>
      </c>
      <c r="G65" s="66" t="str" cm="1">
        <f t="array" aca="1" ref="G65" ca="1">IFERROR(INDIRECT(ListeNonClassée[[#This Row],[Liste des opérations]]&amp;"!G65"),"")</f>
        <v/>
      </c>
      <c r="H65" s="66" t="str" cm="1">
        <f t="array" aca="1" ref="H65" ca="1">IFERROR(INDIRECT($B65&amp;"!D66")&amp;"/"&amp;INDIRECT($B65&amp;"!E66"),"")</f>
        <v/>
      </c>
      <c r="I65" s="66" t="str" cm="1">
        <f t="array" aca="1" ref="I65" ca="1">IFERROR(INDIRECT($B65&amp;"!G66"),"")</f>
        <v/>
      </c>
      <c r="J65" s="66" t="str" cm="1">
        <f t="array" aca="1" ref="J65" ca="1">IFERROR(INDIRECT(ListeNonClassée[[#This Row],[Liste des opérations]]&amp;"!D67")&amp;"/"&amp;INDIRECT($B65&amp;"!E67"),"")</f>
        <v/>
      </c>
      <c r="K65" s="66" t="str" cm="1">
        <f t="array" aca="1" ref="K65" ca="1">IFERROR(INDIRECT(ListeNonClassée[[#This Row],[Liste des opérations]]&amp;"!G67"),"")</f>
        <v/>
      </c>
      <c r="L65" s="66" t="str" cm="1">
        <f t="array" aca="1" ref="L65" ca="1">IFERROR(INDIRECT(ListeNonClassée[[#This Row],[Liste des opérations]]&amp;"!D68")&amp;"/"&amp;INDIRECT(ListeNonClassée[[#This Row],[Liste des opérations]]&amp;"!E68"),"")</f>
        <v/>
      </c>
      <c r="M65" s="67" t="str" cm="1">
        <f t="array" aca="1" ref="M65" ca="1">IFERROR(INDIRECT(ListeNonClassée[[#This Row],[Liste des opérations]]&amp;"!D68")/INDIRECT(ListeNonClassée[[#This Row],[Liste des opérations]]&amp;"!E68"),"")</f>
        <v/>
      </c>
      <c r="N65" s="66" t="str" cm="1">
        <f t="array" aca="1" ref="N65" ca="1">IFERROR(INDIRECT(ListeNonClassée[[#This Row],[Liste des opérations]]&amp;"!G68"),"")</f>
        <v/>
      </c>
      <c r="O65" s="139" t="str">
        <f ca="1">IF(ListeNonClassée[[#This Row],[avis]]="favorable",_xlfn.RANK.EQ(ListeNonClassée[[#This Row],[%]],ListeNonClassée[%]),"")</f>
        <v/>
      </c>
      <c r="P65" s="139" t="str">
        <f ca="1">IF(ListeNonClassée[[#This Row],[avis]]="défavorable",_xlfn.RANK.EQ(ListeNonClassée[[#This Row],[%]],ListeNonClassée[%]),"")</f>
        <v/>
      </c>
      <c r="Q65" s="139" t="str">
        <f ca="1">IF(SUM(ListeNonClassée[[#This Row],[Priorisation favorable ]:[Priorisation Défavorable]])=0,"",SUM(ListeNonClassée[[#This Row],[Priorisation favorable ]:[Priorisation Défavorable]]))</f>
        <v/>
      </c>
    </row>
    <row r="66" spans="2:17" ht="12.75" customHeight="1" x14ac:dyDescent="0.2">
      <c r="B66" s="61" t="str" cm="1">
        <f t="array" aca="1" ref="B66" ca="1">IF(ROWS($1:63)&lt;=COUNTA(ListeF),INDEX(MID(ListeF,FIND("]",ListeF)+1,100),ROWS($1:63)),"")</f>
        <v/>
      </c>
      <c r="C66" s="61" t="str" cm="1">
        <f t="array" aca="1" ref="C66" ca="1">IFERROR(INDIRECT(ListeNonClassée[[#This Row],[Liste des opérations]]&amp;"!D10"),"")</f>
        <v/>
      </c>
      <c r="D66" s="137" t="str" cm="1">
        <f t="array" aca="1" ref="D66" ca="1">IFERROR(INDIRECT(ListeNonClassée[[#This Row],[Liste des opérations]]&amp;"!D12"),"")</f>
        <v/>
      </c>
      <c r="E66" s="137" t="str" cm="1">
        <f t="array" aca="1" ref="E66" ca="1">IFERROR(INDIRECT(ListeNonClassée[[#This Row],[Liste des opérations]]&amp;"!g12"),"")</f>
        <v/>
      </c>
      <c r="F66" s="66" t="str" cm="1">
        <f t="array" aca="1" ref="F66" ca="1">IFERROR(INDIRECT(ListeNonClassée[[#This Row],[Liste des opérations]]&amp;"!D65")&amp;"/"&amp;INDIRECT(ListeNonClassée[[#This Row],[Liste des opérations]]&amp;"!E65"),"")</f>
        <v/>
      </c>
      <c r="G66" s="66" t="str" cm="1">
        <f t="array" aca="1" ref="G66" ca="1">IFERROR(INDIRECT(ListeNonClassée[[#This Row],[Liste des opérations]]&amp;"!G65"),"")</f>
        <v/>
      </c>
      <c r="H66" s="66" t="str" cm="1">
        <f t="array" aca="1" ref="H66" ca="1">IFERROR(INDIRECT($B66&amp;"!D66")&amp;"/"&amp;INDIRECT($B66&amp;"!E66"),"")</f>
        <v/>
      </c>
      <c r="I66" s="66" t="str" cm="1">
        <f t="array" aca="1" ref="I66" ca="1">IFERROR(INDIRECT($B66&amp;"!G66"),"")</f>
        <v/>
      </c>
      <c r="J66" s="66" t="str" cm="1">
        <f t="array" aca="1" ref="J66" ca="1">IFERROR(INDIRECT(ListeNonClassée[[#This Row],[Liste des opérations]]&amp;"!D67")&amp;"/"&amp;INDIRECT($B66&amp;"!E67"),"")</f>
        <v/>
      </c>
      <c r="K66" s="66" t="str" cm="1">
        <f t="array" aca="1" ref="K66" ca="1">IFERROR(INDIRECT(ListeNonClassée[[#This Row],[Liste des opérations]]&amp;"!G67"),"")</f>
        <v/>
      </c>
      <c r="L66" s="66" t="str" cm="1">
        <f t="array" aca="1" ref="L66" ca="1">IFERROR(INDIRECT(ListeNonClassée[[#This Row],[Liste des opérations]]&amp;"!D68")&amp;"/"&amp;INDIRECT(ListeNonClassée[[#This Row],[Liste des opérations]]&amp;"!E68"),"")</f>
        <v/>
      </c>
      <c r="M66" s="67" t="str" cm="1">
        <f t="array" aca="1" ref="M66" ca="1">IFERROR(INDIRECT(ListeNonClassée[[#This Row],[Liste des opérations]]&amp;"!D68")/INDIRECT(ListeNonClassée[[#This Row],[Liste des opérations]]&amp;"!E68"),"")</f>
        <v/>
      </c>
      <c r="N66" s="66" t="str" cm="1">
        <f t="array" aca="1" ref="N66" ca="1">IFERROR(INDIRECT(ListeNonClassée[[#This Row],[Liste des opérations]]&amp;"!G68"),"")</f>
        <v/>
      </c>
      <c r="O66" s="139" t="str">
        <f ca="1">IF(ListeNonClassée[[#This Row],[avis]]="favorable",_xlfn.RANK.EQ(ListeNonClassée[[#This Row],[%]],ListeNonClassée[%]),"")</f>
        <v/>
      </c>
      <c r="P66" s="139" t="str">
        <f ca="1">IF(ListeNonClassée[[#This Row],[avis]]="défavorable",_xlfn.RANK.EQ(ListeNonClassée[[#This Row],[%]],ListeNonClassée[%]),"")</f>
        <v/>
      </c>
      <c r="Q66" s="139" t="str">
        <f ca="1">IF(SUM(ListeNonClassée[[#This Row],[Priorisation favorable ]:[Priorisation Défavorable]])=0,"",SUM(ListeNonClassée[[#This Row],[Priorisation favorable ]:[Priorisation Défavorable]]))</f>
        <v/>
      </c>
    </row>
    <row r="67" spans="2:17" ht="12.75" customHeight="1" x14ac:dyDescent="0.2">
      <c r="B67" s="61" t="str" cm="1">
        <f t="array" aca="1" ref="B67" ca="1">IF(ROWS($1:64)&lt;=COUNTA(ListeF),INDEX(MID(ListeF,FIND("]",ListeF)+1,100),ROWS($1:64)),"")</f>
        <v/>
      </c>
      <c r="C67" s="61" t="str" cm="1">
        <f t="array" aca="1" ref="C67" ca="1">IFERROR(INDIRECT(ListeNonClassée[[#This Row],[Liste des opérations]]&amp;"!D10"),"")</f>
        <v/>
      </c>
      <c r="D67" s="137" t="str" cm="1">
        <f t="array" aca="1" ref="D67" ca="1">IFERROR(INDIRECT(ListeNonClassée[[#This Row],[Liste des opérations]]&amp;"!D12"),"")</f>
        <v/>
      </c>
      <c r="E67" s="137" t="str" cm="1">
        <f t="array" aca="1" ref="E67" ca="1">IFERROR(INDIRECT(ListeNonClassée[[#This Row],[Liste des opérations]]&amp;"!g12"),"")</f>
        <v/>
      </c>
      <c r="F67" s="66" t="str" cm="1">
        <f t="array" aca="1" ref="F67" ca="1">IFERROR(INDIRECT(ListeNonClassée[[#This Row],[Liste des opérations]]&amp;"!D65")&amp;"/"&amp;INDIRECT(ListeNonClassée[[#This Row],[Liste des opérations]]&amp;"!E65"),"")</f>
        <v/>
      </c>
      <c r="G67" s="66" t="str" cm="1">
        <f t="array" aca="1" ref="G67" ca="1">IFERROR(INDIRECT(ListeNonClassée[[#This Row],[Liste des opérations]]&amp;"!G65"),"")</f>
        <v/>
      </c>
      <c r="H67" s="66" t="str" cm="1">
        <f t="array" aca="1" ref="H67" ca="1">IFERROR(INDIRECT($B67&amp;"!D66")&amp;"/"&amp;INDIRECT($B67&amp;"!E66"),"")</f>
        <v/>
      </c>
      <c r="I67" s="66" t="str" cm="1">
        <f t="array" aca="1" ref="I67" ca="1">IFERROR(INDIRECT($B67&amp;"!G66"),"")</f>
        <v/>
      </c>
      <c r="J67" s="66" t="str" cm="1">
        <f t="array" aca="1" ref="J67" ca="1">IFERROR(INDIRECT(ListeNonClassée[[#This Row],[Liste des opérations]]&amp;"!D67")&amp;"/"&amp;INDIRECT($B67&amp;"!E67"),"")</f>
        <v/>
      </c>
      <c r="K67" s="66" t="str" cm="1">
        <f t="array" aca="1" ref="K67" ca="1">IFERROR(INDIRECT(ListeNonClassée[[#This Row],[Liste des opérations]]&amp;"!G67"),"")</f>
        <v/>
      </c>
      <c r="L67" s="66" t="str" cm="1">
        <f t="array" aca="1" ref="L67" ca="1">IFERROR(INDIRECT(ListeNonClassée[[#This Row],[Liste des opérations]]&amp;"!D68")&amp;"/"&amp;INDIRECT(ListeNonClassée[[#This Row],[Liste des opérations]]&amp;"!E68"),"")</f>
        <v/>
      </c>
      <c r="M67" s="67" t="str" cm="1">
        <f t="array" aca="1" ref="M67" ca="1">IFERROR(INDIRECT(ListeNonClassée[[#This Row],[Liste des opérations]]&amp;"!D68")/INDIRECT(ListeNonClassée[[#This Row],[Liste des opérations]]&amp;"!E68"),"")</f>
        <v/>
      </c>
      <c r="N67" s="66" t="str" cm="1">
        <f t="array" aca="1" ref="N67" ca="1">IFERROR(INDIRECT(ListeNonClassée[[#This Row],[Liste des opérations]]&amp;"!G68"),"")</f>
        <v/>
      </c>
      <c r="O67" s="139" t="str">
        <f ca="1">IF(ListeNonClassée[[#This Row],[avis]]="favorable",_xlfn.RANK.EQ(ListeNonClassée[[#This Row],[%]],ListeNonClassée[%]),"")</f>
        <v/>
      </c>
      <c r="P67" s="139" t="str">
        <f ca="1">IF(ListeNonClassée[[#This Row],[avis]]="défavorable",_xlfn.RANK.EQ(ListeNonClassée[[#This Row],[%]],ListeNonClassée[%]),"")</f>
        <v/>
      </c>
      <c r="Q67" s="139" t="str">
        <f ca="1">IF(SUM(ListeNonClassée[[#This Row],[Priorisation favorable ]:[Priorisation Défavorable]])=0,"",SUM(ListeNonClassée[[#This Row],[Priorisation favorable ]:[Priorisation Défavorable]]))</f>
        <v/>
      </c>
    </row>
    <row r="68" spans="2:17" ht="12.75" customHeight="1" x14ac:dyDescent="0.2">
      <c r="B68" s="61" t="str" cm="1">
        <f t="array" aca="1" ref="B68" ca="1">IF(ROWS($1:65)&lt;=COUNTA(ListeF),INDEX(MID(ListeF,FIND("]",ListeF)+1,100),ROWS($1:65)),"")</f>
        <v/>
      </c>
      <c r="C68" s="61" t="str" cm="1">
        <f t="array" aca="1" ref="C68" ca="1">IFERROR(INDIRECT(ListeNonClassée[[#This Row],[Liste des opérations]]&amp;"!D10"),"")</f>
        <v/>
      </c>
      <c r="D68" s="137" t="str" cm="1">
        <f t="array" aca="1" ref="D68" ca="1">IFERROR(INDIRECT(ListeNonClassée[[#This Row],[Liste des opérations]]&amp;"!D12"),"")</f>
        <v/>
      </c>
      <c r="E68" s="137" t="str" cm="1">
        <f t="array" aca="1" ref="E68" ca="1">IFERROR(INDIRECT(ListeNonClassée[[#This Row],[Liste des opérations]]&amp;"!g12"),"")</f>
        <v/>
      </c>
      <c r="F68" s="66" t="str" cm="1">
        <f t="array" aca="1" ref="F68" ca="1">IFERROR(INDIRECT(ListeNonClassée[[#This Row],[Liste des opérations]]&amp;"!D65")&amp;"/"&amp;INDIRECT(ListeNonClassée[[#This Row],[Liste des opérations]]&amp;"!E65"),"")</f>
        <v/>
      </c>
      <c r="G68" s="66" t="str" cm="1">
        <f t="array" aca="1" ref="G68" ca="1">IFERROR(INDIRECT(ListeNonClassée[[#This Row],[Liste des opérations]]&amp;"!G65"),"")</f>
        <v/>
      </c>
      <c r="H68" s="66" t="str" cm="1">
        <f t="array" aca="1" ref="H68" ca="1">IFERROR(INDIRECT($B68&amp;"!D66")&amp;"/"&amp;INDIRECT($B68&amp;"!E66"),"")</f>
        <v/>
      </c>
      <c r="I68" s="66" t="str" cm="1">
        <f t="array" aca="1" ref="I68" ca="1">IFERROR(INDIRECT($B68&amp;"!G66"),"")</f>
        <v/>
      </c>
      <c r="J68" s="66" t="str" cm="1">
        <f t="array" aca="1" ref="J68" ca="1">IFERROR(INDIRECT(ListeNonClassée[[#This Row],[Liste des opérations]]&amp;"!D67")&amp;"/"&amp;INDIRECT($B68&amp;"!E67"),"")</f>
        <v/>
      </c>
      <c r="K68" s="66" t="str" cm="1">
        <f t="array" aca="1" ref="K68" ca="1">IFERROR(INDIRECT(ListeNonClassée[[#This Row],[Liste des opérations]]&amp;"!G67"),"")</f>
        <v/>
      </c>
      <c r="L68" s="66" t="str" cm="1">
        <f t="array" aca="1" ref="L68" ca="1">IFERROR(INDIRECT(ListeNonClassée[[#This Row],[Liste des opérations]]&amp;"!D68")&amp;"/"&amp;INDIRECT(ListeNonClassée[[#This Row],[Liste des opérations]]&amp;"!E68"),"")</f>
        <v/>
      </c>
      <c r="M68" s="67" t="str" cm="1">
        <f t="array" aca="1" ref="M68" ca="1">IFERROR(INDIRECT(ListeNonClassée[[#This Row],[Liste des opérations]]&amp;"!D68")/INDIRECT(ListeNonClassée[[#This Row],[Liste des opérations]]&amp;"!E68"),"")</f>
        <v/>
      </c>
      <c r="N68" s="66" t="str" cm="1">
        <f t="array" aca="1" ref="N68" ca="1">IFERROR(INDIRECT(ListeNonClassée[[#This Row],[Liste des opérations]]&amp;"!G68"),"")</f>
        <v/>
      </c>
      <c r="O68" s="139" t="str">
        <f ca="1">IF(ListeNonClassée[[#This Row],[avis]]="favorable",_xlfn.RANK.EQ(ListeNonClassée[[#This Row],[%]],ListeNonClassée[%]),"")</f>
        <v/>
      </c>
      <c r="P68" s="139" t="str">
        <f ca="1">IF(ListeNonClassée[[#This Row],[avis]]="défavorable",_xlfn.RANK.EQ(ListeNonClassée[[#This Row],[%]],ListeNonClassée[%]),"")</f>
        <v/>
      </c>
      <c r="Q68" s="139" t="str">
        <f ca="1">IF(SUM(ListeNonClassée[[#This Row],[Priorisation favorable ]:[Priorisation Défavorable]])=0,"",SUM(ListeNonClassée[[#This Row],[Priorisation favorable ]:[Priorisation Défavorable]]))</f>
        <v/>
      </c>
    </row>
    <row r="69" spans="2:17" ht="12.75" customHeight="1" x14ac:dyDescent="0.2">
      <c r="B69" s="61" t="str" cm="1">
        <f t="array" aca="1" ref="B69" ca="1">IF(ROWS($1:66)&lt;=COUNTA(ListeF),INDEX(MID(ListeF,FIND("]",ListeF)+1,100),ROWS($1:66)),"")</f>
        <v/>
      </c>
      <c r="C69" s="61" t="str" cm="1">
        <f t="array" aca="1" ref="C69" ca="1">IFERROR(INDIRECT(ListeNonClassée[[#This Row],[Liste des opérations]]&amp;"!D10"),"")</f>
        <v/>
      </c>
      <c r="D69" s="137" t="str" cm="1">
        <f t="array" aca="1" ref="D69" ca="1">IFERROR(INDIRECT(ListeNonClassée[[#This Row],[Liste des opérations]]&amp;"!D12"),"")</f>
        <v/>
      </c>
      <c r="E69" s="137" t="str" cm="1">
        <f t="array" aca="1" ref="E69" ca="1">IFERROR(INDIRECT(ListeNonClassée[[#This Row],[Liste des opérations]]&amp;"!g12"),"")</f>
        <v/>
      </c>
      <c r="F69" s="66" t="str" cm="1">
        <f t="array" aca="1" ref="F69" ca="1">IFERROR(INDIRECT(ListeNonClassée[[#This Row],[Liste des opérations]]&amp;"!D65")&amp;"/"&amp;INDIRECT(ListeNonClassée[[#This Row],[Liste des opérations]]&amp;"!E65"),"")</f>
        <v/>
      </c>
      <c r="G69" s="66" t="str" cm="1">
        <f t="array" aca="1" ref="G69" ca="1">IFERROR(INDIRECT(ListeNonClassée[[#This Row],[Liste des opérations]]&amp;"!G65"),"")</f>
        <v/>
      </c>
      <c r="H69" s="66" t="str" cm="1">
        <f t="array" aca="1" ref="H69" ca="1">IFERROR(INDIRECT($B69&amp;"!D66")&amp;"/"&amp;INDIRECT($B69&amp;"!E66"),"")</f>
        <v/>
      </c>
      <c r="I69" s="66" t="str" cm="1">
        <f t="array" aca="1" ref="I69" ca="1">IFERROR(INDIRECT($B69&amp;"!G66"),"")</f>
        <v/>
      </c>
      <c r="J69" s="66" t="str" cm="1">
        <f t="array" aca="1" ref="J69" ca="1">IFERROR(INDIRECT(ListeNonClassée[[#This Row],[Liste des opérations]]&amp;"!D67")&amp;"/"&amp;INDIRECT($B69&amp;"!E67"),"")</f>
        <v/>
      </c>
      <c r="K69" s="66" t="str" cm="1">
        <f t="array" aca="1" ref="K69" ca="1">IFERROR(INDIRECT(ListeNonClassée[[#This Row],[Liste des opérations]]&amp;"!G67"),"")</f>
        <v/>
      </c>
      <c r="L69" s="66" t="str" cm="1">
        <f t="array" aca="1" ref="L69" ca="1">IFERROR(INDIRECT(ListeNonClassée[[#This Row],[Liste des opérations]]&amp;"!D68")&amp;"/"&amp;INDIRECT(ListeNonClassée[[#This Row],[Liste des opérations]]&amp;"!E68"),"")</f>
        <v/>
      </c>
      <c r="M69" s="67" t="str" cm="1">
        <f t="array" aca="1" ref="M69" ca="1">IFERROR(INDIRECT(ListeNonClassée[[#This Row],[Liste des opérations]]&amp;"!D68")/INDIRECT(ListeNonClassée[[#This Row],[Liste des opérations]]&amp;"!E68"),"")</f>
        <v/>
      </c>
      <c r="N69" s="66" t="str" cm="1">
        <f t="array" aca="1" ref="N69" ca="1">IFERROR(INDIRECT(ListeNonClassée[[#This Row],[Liste des opérations]]&amp;"!G68"),"")</f>
        <v/>
      </c>
      <c r="O69" s="139" t="str">
        <f ca="1">IF(ListeNonClassée[[#This Row],[avis]]="favorable",_xlfn.RANK.EQ(ListeNonClassée[[#This Row],[%]],ListeNonClassée[%]),"")</f>
        <v/>
      </c>
      <c r="P69" s="139" t="str">
        <f ca="1">IF(ListeNonClassée[[#This Row],[avis]]="défavorable",_xlfn.RANK.EQ(ListeNonClassée[[#This Row],[%]],ListeNonClassée[%]),"")</f>
        <v/>
      </c>
      <c r="Q69" s="139" t="str">
        <f ca="1">IF(SUM(ListeNonClassée[[#This Row],[Priorisation favorable ]:[Priorisation Défavorable]])=0,"",SUM(ListeNonClassée[[#This Row],[Priorisation favorable ]:[Priorisation Défavorable]]))</f>
        <v/>
      </c>
    </row>
    <row r="70" spans="2:17" ht="12.75" customHeight="1" x14ac:dyDescent="0.2">
      <c r="B70" s="61" t="str" cm="1">
        <f t="array" aca="1" ref="B70" ca="1">IF(ROWS($1:67)&lt;=COUNTA(ListeF),INDEX(MID(ListeF,FIND("]",ListeF)+1,100),ROWS($1:67)),"")</f>
        <v/>
      </c>
      <c r="C70" s="61" t="str" cm="1">
        <f t="array" aca="1" ref="C70" ca="1">IFERROR(INDIRECT(ListeNonClassée[[#This Row],[Liste des opérations]]&amp;"!D10"),"")</f>
        <v/>
      </c>
      <c r="D70" s="137" t="str" cm="1">
        <f t="array" aca="1" ref="D70" ca="1">IFERROR(INDIRECT(ListeNonClassée[[#This Row],[Liste des opérations]]&amp;"!D12"),"")</f>
        <v/>
      </c>
      <c r="E70" s="137" t="str" cm="1">
        <f t="array" aca="1" ref="E70" ca="1">IFERROR(INDIRECT(ListeNonClassée[[#This Row],[Liste des opérations]]&amp;"!g12"),"")</f>
        <v/>
      </c>
      <c r="F70" s="66" t="str" cm="1">
        <f t="array" aca="1" ref="F70" ca="1">IFERROR(INDIRECT(ListeNonClassée[[#This Row],[Liste des opérations]]&amp;"!D65")&amp;"/"&amp;INDIRECT(ListeNonClassée[[#This Row],[Liste des opérations]]&amp;"!E65"),"")</f>
        <v/>
      </c>
      <c r="G70" s="66" t="str" cm="1">
        <f t="array" aca="1" ref="G70" ca="1">IFERROR(INDIRECT(ListeNonClassée[[#This Row],[Liste des opérations]]&amp;"!G65"),"")</f>
        <v/>
      </c>
      <c r="H70" s="66" t="str" cm="1">
        <f t="array" aca="1" ref="H70" ca="1">IFERROR(INDIRECT($B70&amp;"!D66")&amp;"/"&amp;INDIRECT($B70&amp;"!E66"),"")</f>
        <v/>
      </c>
      <c r="I70" s="66" t="str" cm="1">
        <f t="array" aca="1" ref="I70" ca="1">IFERROR(INDIRECT($B70&amp;"!G66"),"")</f>
        <v/>
      </c>
      <c r="J70" s="66" t="str" cm="1">
        <f t="array" aca="1" ref="J70" ca="1">IFERROR(INDIRECT(ListeNonClassée[[#This Row],[Liste des opérations]]&amp;"!D67")&amp;"/"&amp;INDIRECT($B70&amp;"!E67"),"")</f>
        <v/>
      </c>
      <c r="K70" s="66" t="str" cm="1">
        <f t="array" aca="1" ref="K70" ca="1">IFERROR(INDIRECT(ListeNonClassée[[#This Row],[Liste des opérations]]&amp;"!G67"),"")</f>
        <v/>
      </c>
      <c r="L70" s="66" t="str" cm="1">
        <f t="array" aca="1" ref="L70" ca="1">IFERROR(INDIRECT(ListeNonClassée[[#This Row],[Liste des opérations]]&amp;"!D68")&amp;"/"&amp;INDIRECT(ListeNonClassée[[#This Row],[Liste des opérations]]&amp;"!E68"),"")</f>
        <v/>
      </c>
      <c r="M70" s="67" t="str" cm="1">
        <f t="array" aca="1" ref="M70" ca="1">IFERROR(INDIRECT(ListeNonClassée[[#This Row],[Liste des opérations]]&amp;"!D68")/INDIRECT(ListeNonClassée[[#This Row],[Liste des opérations]]&amp;"!E68"),"")</f>
        <v/>
      </c>
      <c r="N70" s="66" t="str" cm="1">
        <f t="array" aca="1" ref="N70" ca="1">IFERROR(INDIRECT(ListeNonClassée[[#This Row],[Liste des opérations]]&amp;"!G68"),"")</f>
        <v/>
      </c>
      <c r="O70" s="139" t="str">
        <f ca="1">IF(ListeNonClassée[[#This Row],[avis]]="favorable",_xlfn.RANK.EQ(ListeNonClassée[[#This Row],[%]],ListeNonClassée[%]),"")</f>
        <v/>
      </c>
      <c r="P70" s="139" t="str">
        <f ca="1">IF(ListeNonClassée[[#This Row],[avis]]="défavorable",_xlfn.RANK.EQ(ListeNonClassée[[#This Row],[%]],ListeNonClassée[%]),"")</f>
        <v/>
      </c>
      <c r="Q70" s="139" t="str">
        <f ca="1">IF(SUM(ListeNonClassée[[#This Row],[Priorisation favorable ]:[Priorisation Défavorable]])=0,"",SUM(ListeNonClassée[[#This Row],[Priorisation favorable ]:[Priorisation Défavorable]]))</f>
        <v/>
      </c>
    </row>
    <row r="71" spans="2:17" ht="12.75" customHeight="1" x14ac:dyDescent="0.2">
      <c r="B71" s="61" t="str" cm="1">
        <f t="array" aca="1" ref="B71" ca="1">IF(ROWS($1:68)&lt;=COUNTA(ListeF),INDEX(MID(ListeF,FIND("]",ListeF)+1,100),ROWS($1:68)),"")</f>
        <v/>
      </c>
      <c r="C71" s="61" t="str" cm="1">
        <f t="array" aca="1" ref="C71" ca="1">IFERROR(INDIRECT(ListeNonClassée[[#This Row],[Liste des opérations]]&amp;"!D10"),"")</f>
        <v/>
      </c>
      <c r="D71" s="137" t="str" cm="1">
        <f t="array" aca="1" ref="D71" ca="1">IFERROR(INDIRECT(ListeNonClassée[[#This Row],[Liste des opérations]]&amp;"!D12"),"")</f>
        <v/>
      </c>
      <c r="E71" s="137" t="str" cm="1">
        <f t="array" aca="1" ref="E71" ca="1">IFERROR(INDIRECT(ListeNonClassée[[#This Row],[Liste des opérations]]&amp;"!g12"),"")</f>
        <v/>
      </c>
      <c r="F71" s="66" t="str" cm="1">
        <f t="array" aca="1" ref="F71" ca="1">IFERROR(INDIRECT(ListeNonClassée[[#This Row],[Liste des opérations]]&amp;"!D65")&amp;"/"&amp;INDIRECT(ListeNonClassée[[#This Row],[Liste des opérations]]&amp;"!E65"),"")</f>
        <v/>
      </c>
      <c r="G71" s="66" t="str" cm="1">
        <f t="array" aca="1" ref="G71" ca="1">IFERROR(INDIRECT(ListeNonClassée[[#This Row],[Liste des opérations]]&amp;"!G65"),"")</f>
        <v/>
      </c>
      <c r="H71" s="66" t="str" cm="1">
        <f t="array" aca="1" ref="H71" ca="1">IFERROR(INDIRECT($B71&amp;"!D66")&amp;"/"&amp;INDIRECT($B71&amp;"!E66"),"")</f>
        <v/>
      </c>
      <c r="I71" s="66" t="str" cm="1">
        <f t="array" aca="1" ref="I71" ca="1">IFERROR(INDIRECT($B71&amp;"!G66"),"")</f>
        <v/>
      </c>
      <c r="J71" s="66" t="str" cm="1">
        <f t="array" aca="1" ref="J71" ca="1">IFERROR(INDIRECT(ListeNonClassée[[#This Row],[Liste des opérations]]&amp;"!D67")&amp;"/"&amp;INDIRECT($B71&amp;"!E67"),"")</f>
        <v/>
      </c>
      <c r="K71" s="66" t="str" cm="1">
        <f t="array" aca="1" ref="K71" ca="1">IFERROR(INDIRECT(ListeNonClassée[[#This Row],[Liste des opérations]]&amp;"!G67"),"")</f>
        <v/>
      </c>
      <c r="L71" s="66" t="str" cm="1">
        <f t="array" aca="1" ref="L71" ca="1">IFERROR(INDIRECT(ListeNonClassée[[#This Row],[Liste des opérations]]&amp;"!D68")&amp;"/"&amp;INDIRECT(ListeNonClassée[[#This Row],[Liste des opérations]]&amp;"!E68"),"")</f>
        <v/>
      </c>
      <c r="M71" s="67" t="str" cm="1">
        <f t="array" aca="1" ref="M71" ca="1">IFERROR(INDIRECT(ListeNonClassée[[#This Row],[Liste des opérations]]&amp;"!D68")/INDIRECT(ListeNonClassée[[#This Row],[Liste des opérations]]&amp;"!E68"),"")</f>
        <v/>
      </c>
      <c r="N71" s="66" t="str" cm="1">
        <f t="array" aca="1" ref="N71" ca="1">IFERROR(INDIRECT(ListeNonClassée[[#This Row],[Liste des opérations]]&amp;"!G68"),"")</f>
        <v/>
      </c>
      <c r="O71" s="139" t="str">
        <f ca="1">IF(ListeNonClassée[[#This Row],[avis]]="favorable",_xlfn.RANK.EQ(ListeNonClassée[[#This Row],[%]],ListeNonClassée[%]),"")</f>
        <v/>
      </c>
      <c r="P71" s="139" t="str">
        <f ca="1">IF(ListeNonClassée[[#This Row],[avis]]="défavorable",_xlfn.RANK.EQ(ListeNonClassée[[#This Row],[%]],ListeNonClassée[%]),"")</f>
        <v/>
      </c>
      <c r="Q71" s="139" t="str">
        <f ca="1">IF(SUM(ListeNonClassée[[#This Row],[Priorisation favorable ]:[Priorisation Défavorable]])=0,"",SUM(ListeNonClassée[[#This Row],[Priorisation favorable ]:[Priorisation Défavorable]]))</f>
        <v/>
      </c>
    </row>
    <row r="72" spans="2:17" ht="12.75" customHeight="1" x14ac:dyDescent="0.2">
      <c r="B72" s="61" t="str" cm="1">
        <f t="array" aca="1" ref="B72" ca="1">IF(ROWS($1:69)&lt;=COUNTA(ListeF),INDEX(MID(ListeF,FIND("]",ListeF)+1,100),ROWS($1:69)),"")</f>
        <v/>
      </c>
      <c r="C72" s="61" t="str" cm="1">
        <f t="array" aca="1" ref="C72" ca="1">IFERROR(INDIRECT(ListeNonClassée[[#This Row],[Liste des opérations]]&amp;"!D10"),"")</f>
        <v/>
      </c>
      <c r="D72" s="137" t="str" cm="1">
        <f t="array" aca="1" ref="D72" ca="1">IFERROR(INDIRECT(ListeNonClassée[[#This Row],[Liste des opérations]]&amp;"!D12"),"")</f>
        <v/>
      </c>
      <c r="E72" s="137" t="str" cm="1">
        <f t="array" aca="1" ref="E72" ca="1">IFERROR(INDIRECT(ListeNonClassée[[#This Row],[Liste des opérations]]&amp;"!g12"),"")</f>
        <v/>
      </c>
      <c r="F72" s="66" t="str" cm="1">
        <f t="array" aca="1" ref="F72" ca="1">IFERROR(INDIRECT(ListeNonClassée[[#This Row],[Liste des opérations]]&amp;"!D65")&amp;"/"&amp;INDIRECT(ListeNonClassée[[#This Row],[Liste des opérations]]&amp;"!E65"),"")</f>
        <v/>
      </c>
      <c r="G72" s="66" t="str" cm="1">
        <f t="array" aca="1" ref="G72" ca="1">IFERROR(INDIRECT(ListeNonClassée[[#This Row],[Liste des opérations]]&amp;"!G65"),"")</f>
        <v/>
      </c>
      <c r="H72" s="66" t="str" cm="1">
        <f t="array" aca="1" ref="H72" ca="1">IFERROR(INDIRECT($B72&amp;"!D66")&amp;"/"&amp;INDIRECT($B72&amp;"!E66"),"")</f>
        <v/>
      </c>
      <c r="I72" s="66" t="str" cm="1">
        <f t="array" aca="1" ref="I72" ca="1">IFERROR(INDIRECT($B72&amp;"!G66"),"")</f>
        <v/>
      </c>
      <c r="J72" s="66" t="str" cm="1">
        <f t="array" aca="1" ref="J72" ca="1">IFERROR(INDIRECT(ListeNonClassée[[#This Row],[Liste des opérations]]&amp;"!D67")&amp;"/"&amp;INDIRECT($B72&amp;"!E67"),"")</f>
        <v/>
      </c>
      <c r="K72" s="66" t="str" cm="1">
        <f t="array" aca="1" ref="K72" ca="1">IFERROR(INDIRECT(ListeNonClassée[[#This Row],[Liste des opérations]]&amp;"!G67"),"")</f>
        <v/>
      </c>
      <c r="L72" s="66" t="str" cm="1">
        <f t="array" aca="1" ref="L72" ca="1">IFERROR(INDIRECT(ListeNonClassée[[#This Row],[Liste des opérations]]&amp;"!D68")&amp;"/"&amp;INDIRECT(ListeNonClassée[[#This Row],[Liste des opérations]]&amp;"!E68"),"")</f>
        <v/>
      </c>
      <c r="M72" s="67" t="str" cm="1">
        <f t="array" aca="1" ref="M72" ca="1">IFERROR(INDIRECT(ListeNonClassée[[#This Row],[Liste des opérations]]&amp;"!D68")/INDIRECT(ListeNonClassée[[#This Row],[Liste des opérations]]&amp;"!E68"),"")</f>
        <v/>
      </c>
      <c r="N72" s="66" t="str" cm="1">
        <f t="array" aca="1" ref="N72" ca="1">IFERROR(INDIRECT(ListeNonClassée[[#This Row],[Liste des opérations]]&amp;"!G68"),"")</f>
        <v/>
      </c>
      <c r="O72" s="139" t="str">
        <f ca="1">IF(ListeNonClassée[[#This Row],[avis]]="favorable",_xlfn.RANK.EQ(ListeNonClassée[[#This Row],[%]],ListeNonClassée[%]),"")</f>
        <v/>
      </c>
      <c r="P72" s="139" t="str">
        <f ca="1">IF(ListeNonClassée[[#This Row],[avis]]="défavorable",_xlfn.RANK.EQ(ListeNonClassée[[#This Row],[%]],ListeNonClassée[%]),"")</f>
        <v/>
      </c>
      <c r="Q72" s="139" t="str">
        <f ca="1">IF(SUM(ListeNonClassée[[#This Row],[Priorisation favorable ]:[Priorisation Défavorable]])=0,"",SUM(ListeNonClassée[[#This Row],[Priorisation favorable ]:[Priorisation Défavorable]]))</f>
        <v/>
      </c>
    </row>
    <row r="73" spans="2:17" ht="12.75" customHeight="1" x14ac:dyDescent="0.2">
      <c r="B73" s="61" t="str" cm="1">
        <f t="array" aca="1" ref="B73" ca="1">IF(ROWS($1:70)&lt;=COUNTA(ListeF),INDEX(MID(ListeF,FIND("]",ListeF)+1,100),ROWS($1:70)),"")</f>
        <v/>
      </c>
      <c r="C73" s="61" t="str" cm="1">
        <f t="array" aca="1" ref="C73" ca="1">IFERROR(INDIRECT(ListeNonClassée[[#This Row],[Liste des opérations]]&amp;"!D10"),"")</f>
        <v/>
      </c>
      <c r="D73" s="137" t="str" cm="1">
        <f t="array" aca="1" ref="D73" ca="1">IFERROR(INDIRECT(ListeNonClassée[[#This Row],[Liste des opérations]]&amp;"!D12"),"")</f>
        <v/>
      </c>
      <c r="E73" s="137" t="str" cm="1">
        <f t="array" aca="1" ref="E73" ca="1">IFERROR(INDIRECT(ListeNonClassée[[#This Row],[Liste des opérations]]&amp;"!g12"),"")</f>
        <v/>
      </c>
      <c r="F73" s="66" t="str" cm="1">
        <f t="array" aca="1" ref="F73" ca="1">IFERROR(INDIRECT(ListeNonClassée[[#This Row],[Liste des opérations]]&amp;"!D65")&amp;"/"&amp;INDIRECT(ListeNonClassée[[#This Row],[Liste des opérations]]&amp;"!E65"),"")</f>
        <v/>
      </c>
      <c r="G73" s="66" t="str" cm="1">
        <f t="array" aca="1" ref="G73" ca="1">IFERROR(INDIRECT(ListeNonClassée[[#This Row],[Liste des opérations]]&amp;"!G65"),"")</f>
        <v/>
      </c>
      <c r="H73" s="66" t="str" cm="1">
        <f t="array" aca="1" ref="H73" ca="1">IFERROR(INDIRECT($B73&amp;"!D66")&amp;"/"&amp;INDIRECT($B73&amp;"!E66"),"")</f>
        <v/>
      </c>
      <c r="I73" s="66" t="str" cm="1">
        <f t="array" aca="1" ref="I73" ca="1">IFERROR(INDIRECT($B73&amp;"!G66"),"")</f>
        <v/>
      </c>
      <c r="J73" s="66" t="str" cm="1">
        <f t="array" aca="1" ref="J73" ca="1">IFERROR(INDIRECT(ListeNonClassée[[#This Row],[Liste des opérations]]&amp;"!D67")&amp;"/"&amp;INDIRECT($B73&amp;"!E67"),"")</f>
        <v/>
      </c>
      <c r="K73" s="66" t="str" cm="1">
        <f t="array" aca="1" ref="K73" ca="1">IFERROR(INDIRECT(ListeNonClassée[[#This Row],[Liste des opérations]]&amp;"!G67"),"")</f>
        <v/>
      </c>
      <c r="L73" s="66" t="str" cm="1">
        <f t="array" aca="1" ref="L73" ca="1">IFERROR(INDIRECT(ListeNonClassée[[#This Row],[Liste des opérations]]&amp;"!D68")&amp;"/"&amp;INDIRECT(ListeNonClassée[[#This Row],[Liste des opérations]]&amp;"!E68"),"")</f>
        <v/>
      </c>
      <c r="M73" s="67" t="str" cm="1">
        <f t="array" aca="1" ref="M73" ca="1">IFERROR(INDIRECT(ListeNonClassée[[#This Row],[Liste des opérations]]&amp;"!D68")/INDIRECT(ListeNonClassée[[#This Row],[Liste des opérations]]&amp;"!E68"),"")</f>
        <v/>
      </c>
      <c r="N73" s="66" t="str" cm="1">
        <f t="array" aca="1" ref="N73" ca="1">IFERROR(INDIRECT(ListeNonClassée[[#This Row],[Liste des opérations]]&amp;"!G68"),"")</f>
        <v/>
      </c>
      <c r="O73" s="139" t="str">
        <f ca="1">IF(ListeNonClassée[[#This Row],[avis]]="favorable",_xlfn.RANK.EQ(ListeNonClassée[[#This Row],[%]],ListeNonClassée[%]),"")</f>
        <v/>
      </c>
      <c r="P73" s="139" t="str">
        <f ca="1">IF(ListeNonClassée[[#This Row],[avis]]="défavorable",_xlfn.RANK.EQ(ListeNonClassée[[#This Row],[%]],ListeNonClassée[%]),"")</f>
        <v/>
      </c>
      <c r="Q73" s="139" t="str">
        <f ca="1">IF(SUM(ListeNonClassée[[#This Row],[Priorisation favorable ]:[Priorisation Défavorable]])=0,"",SUM(ListeNonClassée[[#This Row],[Priorisation favorable ]:[Priorisation Défavorable]]))</f>
        <v/>
      </c>
    </row>
    <row r="74" spans="2:17" ht="12.75" customHeight="1" x14ac:dyDescent="0.2">
      <c r="B74" s="61" t="str" cm="1">
        <f t="array" aca="1" ref="B74" ca="1">IF(ROWS($1:71)&lt;=COUNTA(ListeF),INDEX(MID(ListeF,FIND("]",ListeF)+1,100),ROWS($1:71)),"")</f>
        <v/>
      </c>
      <c r="C74" s="61" t="str" cm="1">
        <f t="array" aca="1" ref="C74" ca="1">IFERROR(INDIRECT(ListeNonClassée[[#This Row],[Liste des opérations]]&amp;"!D10"),"")</f>
        <v/>
      </c>
      <c r="D74" s="137" t="str" cm="1">
        <f t="array" aca="1" ref="D74" ca="1">IFERROR(INDIRECT(ListeNonClassée[[#This Row],[Liste des opérations]]&amp;"!D12"),"")</f>
        <v/>
      </c>
      <c r="E74" s="137" t="str" cm="1">
        <f t="array" aca="1" ref="E74" ca="1">IFERROR(INDIRECT(ListeNonClassée[[#This Row],[Liste des opérations]]&amp;"!g12"),"")</f>
        <v/>
      </c>
      <c r="F74" s="66" t="str" cm="1">
        <f t="array" aca="1" ref="F74" ca="1">IFERROR(INDIRECT(ListeNonClassée[[#This Row],[Liste des opérations]]&amp;"!D65")&amp;"/"&amp;INDIRECT(ListeNonClassée[[#This Row],[Liste des opérations]]&amp;"!E65"),"")</f>
        <v/>
      </c>
      <c r="G74" s="66" t="str" cm="1">
        <f t="array" aca="1" ref="G74" ca="1">IFERROR(INDIRECT(ListeNonClassée[[#This Row],[Liste des opérations]]&amp;"!G65"),"")</f>
        <v/>
      </c>
      <c r="H74" s="66" t="str" cm="1">
        <f t="array" aca="1" ref="H74" ca="1">IFERROR(INDIRECT($B74&amp;"!D66")&amp;"/"&amp;INDIRECT($B74&amp;"!E66"),"")</f>
        <v/>
      </c>
      <c r="I74" s="66" t="str" cm="1">
        <f t="array" aca="1" ref="I74" ca="1">IFERROR(INDIRECT($B74&amp;"!G66"),"")</f>
        <v/>
      </c>
      <c r="J74" s="66" t="str" cm="1">
        <f t="array" aca="1" ref="J74" ca="1">IFERROR(INDIRECT(ListeNonClassée[[#This Row],[Liste des opérations]]&amp;"!D67")&amp;"/"&amp;INDIRECT($B74&amp;"!E67"),"")</f>
        <v/>
      </c>
      <c r="K74" s="66" t="str" cm="1">
        <f t="array" aca="1" ref="K74" ca="1">IFERROR(INDIRECT(ListeNonClassée[[#This Row],[Liste des opérations]]&amp;"!G67"),"")</f>
        <v/>
      </c>
      <c r="L74" s="66" t="str" cm="1">
        <f t="array" aca="1" ref="L74" ca="1">IFERROR(INDIRECT(ListeNonClassée[[#This Row],[Liste des opérations]]&amp;"!D68")&amp;"/"&amp;INDIRECT(ListeNonClassée[[#This Row],[Liste des opérations]]&amp;"!E68"),"")</f>
        <v/>
      </c>
      <c r="M74" s="67" t="str" cm="1">
        <f t="array" aca="1" ref="M74" ca="1">IFERROR(INDIRECT(ListeNonClassée[[#This Row],[Liste des opérations]]&amp;"!D68")/INDIRECT(ListeNonClassée[[#This Row],[Liste des opérations]]&amp;"!E68"),"")</f>
        <v/>
      </c>
      <c r="N74" s="66" t="str" cm="1">
        <f t="array" aca="1" ref="N74" ca="1">IFERROR(INDIRECT(ListeNonClassée[[#This Row],[Liste des opérations]]&amp;"!G68"),"")</f>
        <v/>
      </c>
      <c r="O74" s="139" t="str">
        <f ca="1">IF(ListeNonClassée[[#This Row],[avis]]="favorable",_xlfn.RANK.EQ(ListeNonClassée[[#This Row],[%]],ListeNonClassée[%]),"")</f>
        <v/>
      </c>
      <c r="P74" s="139" t="str">
        <f ca="1">IF(ListeNonClassée[[#This Row],[avis]]="défavorable",_xlfn.RANK.EQ(ListeNonClassée[[#This Row],[%]],ListeNonClassée[%]),"")</f>
        <v/>
      </c>
      <c r="Q74" s="139" t="str">
        <f ca="1">IF(SUM(ListeNonClassée[[#This Row],[Priorisation favorable ]:[Priorisation Défavorable]])=0,"",SUM(ListeNonClassée[[#This Row],[Priorisation favorable ]:[Priorisation Défavorable]]))</f>
        <v/>
      </c>
    </row>
    <row r="75" spans="2:17" ht="12.75" customHeight="1" x14ac:dyDescent="0.2">
      <c r="B75" s="61" t="str" cm="1">
        <f t="array" aca="1" ref="B75" ca="1">IF(ROWS($1:72)&lt;=COUNTA(ListeF),INDEX(MID(ListeF,FIND("]",ListeF)+1,100),ROWS($1:72)),"")</f>
        <v/>
      </c>
      <c r="C75" s="61" t="str" cm="1">
        <f t="array" aca="1" ref="C75" ca="1">IFERROR(INDIRECT(ListeNonClassée[[#This Row],[Liste des opérations]]&amp;"!D10"),"")</f>
        <v/>
      </c>
      <c r="D75" s="137" t="str" cm="1">
        <f t="array" aca="1" ref="D75" ca="1">IFERROR(INDIRECT(ListeNonClassée[[#This Row],[Liste des opérations]]&amp;"!D12"),"")</f>
        <v/>
      </c>
      <c r="E75" s="137" t="str" cm="1">
        <f t="array" aca="1" ref="E75" ca="1">IFERROR(INDIRECT(ListeNonClassée[[#This Row],[Liste des opérations]]&amp;"!g12"),"")</f>
        <v/>
      </c>
      <c r="F75" s="66" t="str" cm="1">
        <f t="array" aca="1" ref="F75" ca="1">IFERROR(INDIRECT(ListeNonClassée[[#This Row],[Liste des opérations]]&amp;"!D65")&amp;"/"&amp;INDIRECT(ListeNonClassée[[#This Row],[Liste des opérations]]&amp;"!E65"),"")</f>
        <v/>
      </c>
      <c r="G75" s="66" t="str" cm="1">
        <f t="array" aca="1" ref="G75" ca="1">IFERROR(INDIRECT(ListeNonClassée[[#This Row],[Liste des opérations]]&amp;"!G65"),"")</f>
        <v/>
      </c>
      <c r="H75" s="66" t="str" cm="1">
        <f t="array" aca="1" ref="H75" ca="1">IFERROR(INDIRECT($B75&amp;"!D66")&amp;"/"&amp;INDIRECT($B75&amp;"!E66"),"")</f>
        <v/>
      </c>
      <c r="I75" s="66" t="str" cm="1">
        <f t="array" aca="1" ref="I75" ca="1">IFERROR(INDIRECT($B75&amp;"!G66"),"")</f>
        <v/>
      </c>
      <c r="J75" s="66" t="str" cm="1">
        <f t="array" aca="1" ref="J75" ca="1">IFERROR(INDIRECT(ListeNonClassée[[#This Row],[Liste des opérations]]&amp;"!D67")&amp;"/"&amp;INDIRECT($B75&amp;"!E67"),"")</f>
        <v/>
      </c>
      <c r="K75" s="66" t="str" cm="1">
        <f t="array" aca="1" ref="K75" ca="1">IFERROR(INDIRECT(ListeNonClassée[[#This Row],[Liste des opérations]]&amp;"!G67"),"")</f>
        <v/>
      </c>
      <c r="L75" s="66" t="str" cm="1">
        <f t="array" aca="1" ref="L75" ca="1">IFERROR(INDIRECT(ListeNonClassée[[#This Row],[Liste des opérations]]&amp;"!D68")&amp;"/"&amp;INDIRECT(ListeNonClassée[[#This Row],[Liste des opérations]]&amp;"!E68"),"")</f>
        <v/>
      </c>
      <c r="M75" s="67" t="str" cm="1">
        <f t="array" aca="1" ref="M75" ca="1">IFERROR(INDIRECT(ListeNonClassée[[#This Row],[Liste des opérations]]&amp;"!D68")/INDIRECT(ListeNonClassée[[#This Row],[Liste des opérations]]&amp;"!E68"),"")</f>
        <v/>
      </c>
      <c r="N75" s="66" t="str" cm="1">
        <f t="array" aca="1" ref="N75" ca="1">IFERROR(INDIRECT(ListeNonClassée[[#This Row],[Liste des opérations]]&amp;"!G68"),"")</f>
        <v/>
      </c>
      <c r="O75" s="139" t="str">
        <f ca="1">IF(ListeNonClassée[[#This Row],[avis]]="favorable",_xlfn.RANK.EQ(ListeNonClassée[[#This Row],[%]],ListeNonClassée[%]),"")</f>
        <v/>
      </c>
      <c r="P75" s="139" t="str">
        <f ca="1">IF(ListeNonClassée[[#This Row],[avis]]="défavorable",_xlfn.RANK.EQ(ListeNonClassée[[#This Row],[%]],ListeNonClassée[%]),"")</f>
        <v/>
      </c>
      <c r="Q75" s="139" t="str">
        <f ca="1">IF(SUM(ListeNonClassée[[#This Row],[Priorisation favorable ]:[Priorisation Défavorable]])=0,"",SUM(ListeNonClassée[[#This Row],[Priorisation favorable ]:[Priorisation Défavorable]]))</f>
        <v/>
      </c>
    </row>
    <row r="76" spans="2:17" ht="12.75" customHeight="1" x14ac:dyDescent="0.2">
      <c r="B76" s="61" t="str" cm="1">
        <f t="array" aca="1" ref="B76" ca="1">IF(ROWS($1:73)&lt;=COUNTA(ListeF),INDEX(MID(ListeF,FIND("]",ListeF)+1,100),ROWS($1:73)),"")</f>
        <v/>
      </c>
      <c r="C76" s="61" t="str" cm="1">
        <f t="array" aca="1" ref="C76" ca="1">IFERROR(INDIRECT(ListeNonClassée[[#This Row],[Liste des opérations]]&amp;"!D10"),"")</f>
        <v/>
      </c>
      <c r="D76" s="137" t="str" cm="1">
        <f t="array" aca="1" ref="D76" ca="1">IFERROR(INDIRECT(ListeNonClassée[[#This Row],[Liste des opérations]]&amp;"!D12"),"")</f>
        <v/>
      </c>
      <c r="E76" s="137" t="str" cm="1">
        <f t="array" aca="1" ref="E76" ca="1">IFERROR(INDIRECT(ListeNonClassée[[#This Row],[Liste des opérations]]&amp;"!g12"),"")</f>
        <v/>
      </c>
      <c r="F76" s="66" t="str" cm="1">
        <f t="array" aca="1" ref="F76" ca="1">IFERROR(INDIRECT(ListeNonClassée[[#This Row],[Liste des opérations]]&amp;"!D65")&amp;"/"&amp;INDIRECT(ListeNonClassée[[#This Row],[Liste des opérations]]&amp;"!E65"),"")</f>
        <v/>
      </c>
      <c r="G76" s="66" t="str" cm="1">
        <f t="array" aca="1" ref="G76" ca="1">IFERROR(INDIRECT(ListeNonClassée[[#This Row],[Liste des opérations]]&amp;"!G65"),"")</f>
        <v/>
      </c>
      <c r="H76" s="66" t="str" cm="1">
        <f t="array" aca="1" ref="H76" ca="1">IFERROR(INDIRECT($B76&amp;"!D66")&amp;"/"&amp;INDIRECT($B76&amp;"!E66"),"")</f>
        <v/>
      </c>
      <c r="I76" s="66" t="str" cm="1">
        <f t="array" aca="1" ref="I76" ca="1">IFERROR(INDIRECT($B76&amp;"!G66"),"")</f>
        <v/>
      </c>
      <c r="J76" s="66" t="str" cm="1">
        <f t="array" aca="1" ref="J76" ca="1">IFERROR(INDIRECT(ListeNonClassée[[#This Row],[Liste des opérations]]&amp;"!D67")&amp;"/"&amp;INDIRECT($B76&amp;"!E67"),"")</f>
        <v/>
      </c>
      <c r="K76" s="66" t="str" cm="1">
        <f t="array" aca="1" ref="K76" ca="1">IFERROR(INDIRECT(ListeNonClassée[[#This Row],[Liste des opérations]]&amp;"!G67"),"")</f>
        <v/>
      </c>
      <c r="L76" s="66" t="str" cm="1">
        <f t="array" aca="1" ref="L76" ca="1">IFERROR(INDIRECT(ListeNonClassée[[#This Row],[Liste des opérations]]&amp;"!D68")&amp;"/"&amp;INDIRECT(ListeNonClassée[[#This Row],[Liste des opérations]]&amp;"!E68"),"")</f>
        <v/>
      </c>
      <c r="M76" s="67" t="str" cm="1">
        <f t="array" aca="1" ref="M76" ca="1">IFERROR(INDIRECT(ListeNonClassée[[#This Row],[Liste des opérations]]&amp;"!D68")/INDIRECT(ListeNonClassée[[#This Row],[Liste des opérations]]&amp;"!E68"),"")</f>
        <v/>
      </c>
      <c r="N76" s="66" t="str" cm="1">
        <f t="array" aca="1" ref="N76" ca="1">IFERROR(INDIRECT(ListeNonClassée[[#This Row],[Liste des opérations]]&amp;"!G68"),"")</f>
        <v/>
      </c>
      <c r="O76" s="139" t="str">
        <f ca="1">IF(ListeNonClassée[[#This Row],[avis]]="favorable",_xlfn.RANK.EQ(ListeNonClassée[[#This Row],[%]],ListeNonClassée[%]),"")</f>
        <v/>
      </c>
      <c r="P76" s="139" t="str">
        <f ca="1">IF(ListeNonClassée[[#This Row],[avis]]="défavorable",_xlfn.RANK.EQ(ListeNonClassée[[#This Row],[%]],ListeNonClassée[%]),"")</f>
        <v/>
      </c>
      <c r="Q76" s="139" t="str">
        <f ca="1">IF(SUM(ListeNonClassée[[#This Row],[Priorisation favorable ]:[Priorisation Défavorable]])=0,"",SUM(ListeNonClassée[[#This Row],[Priorisation favorable ]:[Priorisation Défavorable]]))</f>
        <v/>
      </c>
    </row>
    <row r="77" spans="2:17" ht="12.75" customHeight="1" x14ac:dyDescent="0.2">
      <c r="B77" s="61" t="str" cm="1">
        <f t="array" aca="1" ref="B77" ca="1">IF(ROWS($1:74)&lt;=COUNTA(ListeF),INDEX(MID(ListeF,FIND("]",ListeF)+1,100),ROWS($1:74)),"")</f>
        <v/>
      </c>
      <c r="C77" s="61" t="str" cm="1">
        <f t="array" aca="1" ref="C77" ca="1">IFERROR(INDIRECT(ListeNonClassée[[#This Row],[Liste des opérations]]&amp;"!D10"),"")</f>
        <v/>
      </c>
      <c r="D77" s="137" t="str" cm="1">
        <f t="array" aca="1" ref="D77" ca="1">IFERROR(INDIRECT(ListeNonClassée[[#This Row],[Liste des opérations]]&amp;"!D12"),"")</f>
        <v/>
      </c>
      <c r="E77" s="137" t="str" cm="1">
        <f t="array" aca="1" ref="E77" ca="1">IFERROR(INDIRECT(ListeNonClassée[[#This Row],[Liste des opérations]]&amp;"!g12"),"")</f>
        <v/>
      </c>
      <c r="F77" s="66" t="str" cm="1">
        <f t="array" aca="1" ref="F77" ca="1">IFERROR(INDIRECT(ListeNonClassée[[#This Row],[Liste des opérations]]&amp;"!D65")&amp;"/"&amp;INDIRECT(ListeNonClassée[[#This Row],[Liste des opérations]]&amp;"!E65"),"")</f>
        <v/>
      </c>
      <c r="G77" s="66" t="str" cm="1">
        <f t="array" aca="1" ref="G77" ca="1">IFERROR(INDIRECT(ListeNonClassée[[#This Row],[Liste des opérations]]&amp;"!G65"),"")</f>
        <v/>
      </c>
      <c r="H77" s="66" t="str" cm="1">
        <f t="array" aca="1" ref="H77" ca="1">IFERROR(INDIRECT($B77&amp;"!D66")&amp;"/"&amp;INDIRECT($B77&amp;"!E66"),"")</f>
        <v/>
      </c>
      <c r="I77" s="66" t="str" cm="1">
        <f t="array" aca="1" ref="I77" ca="1">IFERROR(INDIRECT($B77&amp;"!G66"),"")</f>
        <v/>
      </c>
      <c r="J77" s="66" t="str" cm="1">
        <f t="array" aca="1" ref="J77" ca="1">IFERROR(INDIRECT(ListeNonClassée[[#This Row],[Liste des opérations]]&amp;"!D67")&amp;"/"&amp;INDIRECT($B77&amp;"!E67"),"")</f>
        <v/>
      </c>
      <c r="K77" s="66" t="str" cm="1">
        <f t="array" aca="1" ref="K77" ca="1">IFERROR(INDIRECT(ListeNonClassée[[#This Row],[Liste des opérations]]&amp;"!G67"),"")</f>
        <v/>
      </c>
      <c r="L77" s="66" t="str" cm="1">
        <f t="array" aca="1" ref="L77" ca="1">IFERROR(INDIRECT(ListeNonClassée[[#This Row],[Liste des opérations]]&amp;"!D68")&amp;"/"&amp;INDIRECT(ListeNonClassée[[#This Row],[Liste des opérations]]&amp;"!E68"),"")</f>
        <v/>
      </c>
      <c r="M77" s="67" t="str" cm="1">
        <f t="array" aca="1" ref="M77" ca="1">IFERROR(INDIRECT(ListeNonClassée[[#This Row],[Liste des opérations]]&amp;"!D68")/INDIRECT(ListeNonClassée[[#This Row],[Liste des opérations]]&amp;"!E68"),"")</f>
        <v/>
      </c>
      <c r="N77" s="66" t="str" cm="1">
        <f t="array" aca="1" ref="N77" ca="1">IFERROR(INDIRECT(ListeNonClassée[[#This Row],[Liste des opérations]]&amp;"!G68"),"")</f>
        <v/>
      </c>
      <c r="O77" s="139" t="str">
        <f ca="1">IF(ListeNonClassée[[#This Row],[avis]]="favorable",_xlfn.RANK.EQ(ListeNonClassée[[#This Row],[%]],ListeNonClassée[%]),"")</f>
        <v/>
      </c>
      <c r="P77" s="139" t="str">
        <f ca="1">IF(ListeNonClassée[[#This Row],[avis]]="défavorable",_xlfn.RANK.EQ(ListeNonClassée[[#This Row],[%]],ListeNonClassée[%]),"")</f>
        <v/>
      </c>
      <c r="Q77" s="139" t="str">
        <f ca="1">IF(SUM(ListeNonClassée[[#This Row],[Priorisation favorable ]:[Priorisation Défavorable]])=0,"",SUM(ListeNonClassée[[#This Row],[Priorisation favorable ]:[Priorisation Défavorable]]))</f>
        <v/>
      </c>
    </row>
    <row r="78" spans="2:17" ht="12.75" customHeight="1" x14ac:dyDescent="0.2">
      <c r="B78" s="61" t="str" cm="1">
        <f t="array" aca="1" ref="B78" ca="1">IF(ROWS($1:75)&lt;=COUNTA(ListeF),INDEX(MID(ListeF,FIND("]",ListeF)+1,100),ROWS($1:75)),"")</f>
        <v/>
      </c>
      <c r="C78" s="61" t="str" cm="1">
        <f t="array" aca="1" ref="C78" ca="1">IFERROR(INDIRECT(ListeNonClassée[[#This Row],[Liste des opérations]]&amp;"!D10"),"")</f>
        <v/>
      </c>
      <c r="D78" s="137" t="str" cm="1">
        <f t="array" aca="1" ref="D78" ca="1">IFERROR(INDIRECT(ListeNonClassée[[#This Row],[Liste des opérations]]&amp;"!D12"),"")</f>
        <v/>
      </c>
      <c r="E78" s="137" t="str" cm="1">
        <f t="array" aca="1" ref="E78" ca="1">IFERROR(INDIRECT(ListeNonClassée[[#This Row],[Liste des opérations]]&amp;"!g12"),"")</f>
        <v/>
      </c>
      <c r="F78" s="66" t="str" cm="1">
        <f t="array" aca="1" ref="F78" ca="1">IFERROR(INDIRECT(ListeNonClassée[[#This Row],[Liste des opérations]]&amp;"!D65")&amp;"/"&amp;INDIRECT(ListeNonClassée[[#This Row],[Liste des opérations]]&amp;"!E65"),"")</f>
        <v/>
      </c>
      <c r="G78" s="66" t="str" cm="1">
        <f t="array" aca="1" ref="G78" ca="1">IFERROR(INDIRECT(ListeNonClassée[[#This Row],[Liste des opérations]]&amp;"!G65"),"")</f>
        <v/>
      </c>
      <c r="H78" s="66" t="str" cm="1">
        <f t="array" aca="1" ref="H78" ca="1">IFERROR(INDIRECT($B78&amp;"!D66")&amp;"/"&amp;INDIRECT($B78&amp;"!E66"),"")</f>
        <v/>
      </c>
      <c r="I78" s="66" t="str" cm="1">
        <f t="array" aca="1" ref="I78" ca="1">IFERROR(INDIRECT($B78&amp;"!G66"),"")</f>
        <v/>
      </c>
      <c r="J78" s="66" t="str" cm="1">
        <f t="array" aca="1" ref="J78" ca="1">IFERROR(INDIRECT(ListeNonClassée[[#This Row],[Liste des opérations]]&amp;"!D67")&amp;"/"&amp;INDIRECT($B78&amp;"!E67"),"")</f>
        <v/>
      </c>
      <c r="K78" s="66" t="str" cm="1">
        <f t="array" aca="1" ref="K78" ca="1">IFERROR(INDIRECT(ListeNonClassée[[#This Row],[Liste des opérations]]&amp;"!G67"),"")</f>
        <v/>
      </c>
      <c r="L78" s="66" t="str" cm="1">
        <f t="array" aca="1" ref="L78" ca="1">IFERROR(INDIRECT(ListeNonClassée[[#This Row],[Liste des opérations]]&amp;"!D68")&amp;"/"&amp;INDIRECT(ListeNonClassée[[#This Row],[Liste des opérations]]&amp;"!E68"),"")</f>
        <v/>
      </c>
      <c r="M78" s="67" t="str" cm="1">
        <f t="array" aca="1" ref="M78" ca="1">IFERROR(INDIRECT(ListeNonClassée[[#This Row],[Liste des opérations]]&amp;"!D68")/INDIRECT(ListeNonClassée[[#This Row],[Liste des opérations]]&amp;"!E68"),"")</f>
        <v/>
      </c>
      <c r="N78" s="66" t="str" cm="1">
        <f t="array" aca="1" ref="N78" ca="1">IFERROR(INDIRECT(ListeNonClassée[[#This Row],[Liste des opérations]]&amp;"!G68"),"")</f>
        <v/>
      </c>
      <c r="O78" s="139" t="str">
        <f ca="1">IF(ListeNonClassée[[#This Row],[avis]]="favorable",_xlfn.RANK.EQ(ListeNonClassée[[#This Row],[%]],ListeNonClassée[%]),"")</f>
        <v/>
      </c>
      <c r="P78" s="139" t="str">
        <f ca="1">IF(ListeNonClassée[[#This Row],[avis]]="défavorable",_xlfn.RANK.EQ(ListeNonClassée[[#This Row],[%]],ListeNonClassée[%]),"")</f>
        <v/>
      </c>
      <c r="Q78" s="139" t="str">
        <f ca="1">IF(SUM(ListeNonClassée[[#This Row],[Priorisation favorable ]:[Priorisation Défavorable]])=0,"",SUM(ListeNonClassée[[#This Row],[Priorisation favorable ]:[Priorisation Défavorable]]))</f>
        <v/>
      </c>
    </row>
    <row r="79" spans="2:17" ht="12.75" customHeight="1" x14ac:dyDescent="0.2">
      <c r="B79" s="61" t="str" cm="1">
        <f t="array" aca="1" ref="B79" ca="1">IF(ROWS($1:76)&lt;=COUNTA(ListeF),INDEX(MID(ListeF,FIND("]",ListeF)+1,100),ROWS($1:76)),"")</f>
        <v/>
      </c>
      <c r="C79" s="61" t="str" cm="1">
        <f t="array" aca="1" ref="C79" ca="1">IFERROR(INDIRECT(ListeNonClassée[[#This Row],[Liste des opérations]]&amp;"!D10"),"")</f>
        <v/>
      </c>
      <c r="D79" s="137" t="str" cm="1">
        <f t="array" aca="1" ref="D79" ca="1">IFERROR(INDIRECT(ListeNonClassée[[#This Row],[Liste des opérations]]&amp;"!D12"),"")</f>
        <v/>
      </c>
      <c r="E79" s="137" t="str" cm="1">
        <f t="array" aca="1" ref="E79" ca="1">IFERROR(INDIRECT(ListeNonClassée[[#This Row],[Liste des opérations]]&amp;"!g12"),"")</f>
        <v/>
      </c>
      <c r="F79" s="66" t="str" cm="1">
        <f t="array" aca="1" ref="F79" ca="1">IFERROR(INDIRECT(ListeNonClassée[[#This Row],[Liste des opérations]]&amp;"!D65")&amp;"/"&amp;INDIRECT(ListeNonClassée[[#This Row],[Liste des opérations]]&amp;"!E65"),"")</f>
        <v/>
      </c>
      <c r="G79" s="66" t="str" cm="1">
        <f t="array" aca="1" ref="G79" ca="1">IFERROR(INDIRECT(ListeNonClassée[[#This Row],[Liste des opérations]]&amp;"!G65"),"")</f>
        <v/>
      </c>
      <c r="H79" s="66" t="str" cm="1">
        <f t="array" aca="1" ref="H79" ca="1">IFERROR(INDIRECT($B79&amp;"!D66")&amp;"/"&amp;INDIRECT($B79&amp;"!E66"),"")</f>
        <v/>
      </c>
      <c r="I79" s="66" t="str" cm="1">
        <f t="array" aca="1" ref="I79" ca="1">IFERROR(INDIRECT($B79&amp;"!G66"),"")</f>
        <v/>
      </c>
      <c r="J79" s="66" t="str" cm="1">
        <f t="array" aca="1" ref="J79" ca="1">IFERROR(INDIRECT(ListeNonClassée[[#This Row],[Liste des opérations]]&amp;"!D67")&amp;"/"&amp;INDIRECT($B79&amp;"!E67"),"")</f>
        <v/>
      </c>
      <c r="K79" s="66" t="str" cm="1">
        <f t="array" aca="1" ref="K79" ca="1">IFERROR(INDIRECT(ListeNonClassée[[#This Row],[Liste des opérations]]&amp;"!G67"),"")</f>
        <v/>
      </c>
      <c r="L79" s="66" t="str" cm="1">
        <f t="array" aca="1" ref="L79" ca="1">IFERROR(INDIRECT(ListeNonClassée[[#This Row],[Liste des opérations]]&amp;"!D68")&amp;"/"&amp;INDIRECT(ListeNonClassée[[#This Row],[Liste des opérations]]&amp;"!E68"),"")</f>
        <v/>
      </c>
      <c r="M79" s="67" t="str" cm="1">
        <f t="array" aca="1" ref="M79" ca="1">IFERROR(INDIRECT(ListeNonClassée[[#This Row],[Liste des opérations]]&amp;"!D68")/INDIRECT(ListeNonClassée[[#This Row],[Liste des opérations]]&amp;"!E68"),"")</f>
        <v/>
      </c>
      <c r="N79" s="66" t="str" cm="1">
        <f t="array" aca="1" ref="N79" ca="1">IFERROR(INDIRECT(ListeNonClassée[[#This Row],[Liste des opérations]]&amp;"!G68"),"")</f>
        <v/>
      </c>
      <c r="O79" s="139" t="str">
        <f ca="1">IF(ListeNonClassée[[#This Row],[avis]]="favorable",_xlfn.RANK.EQ(ListeNonClassée[[#This Row],[%]],ListeNonClassée[%]),"")</f>
        <v/>
      </c>
      <c r="P79" s="139" t="str">
        <f ca="1">IF(ListeNonClassée[[#This Row],[avis]]="défavorable",_xlfn.RANK.EQ(ListeNonClassée[[#This Row],[%]],ListeNonClassée[%]),"")</f>
        <v/>
      </c>
      <c r="Q79" s="139" t="str">
        <f ca="1">IF(SUM(ListeNonClassée[[#This Row],[Priorisation favorable ]:[Priorisation Défavorable]])=0,"",SUM(ListeNonClassée[[#This Row],[Priorisation favorable ]:[Priorisation Défavorable]]))</f>
        <v/>
      </c>
    </row>
    <row r="80" spans="2:17" ht="12.75" customHeight="1" x14ac:dyDescent="0.2">
      <c r="B80" s="61" t="str" cm="1">
        <f t="array" aca="1" ref="B80" ca="1">IF(ROWS($1:77)&lt;=COUNTA(ListeF),INDEX(MID(ListeF,FIND("]",ListeF)+1,100),ROWS($1:77)),"")</f>
        <v/>
      </c>
      <c r="C80" s="61" t="str" cm="1">
        <f t="array" aca="1" ref="C80" ca="1">IFERROR(INDIRECT(ListeNonClassée[[#This Row],[Liste des opérations]]&amp;"!D10"),"")</f>
        <v/>
      </c>
      <c r="D80" s="137" t="str" cm="1">
        <f t="array" aca="1" ref="D80" ca="1">IFERROR(INDIRECT(ListeNonClassée[[#This Row],[Liste des opérations]]&amp;"!D12"),"")</f>
        <v/>
      </c>
      <c r="E80" s="137" t="str" cm="1">
        <f t="array" aca="1" ref="E80" ca="1">IFERROR(INDIRECT(ListeNonClassée[[#This Row],[Liste des opérations]]&amp;"!g12"),"")</f>
        <v/>
      </c>
      <c r="F80" s="66" t="str" cm="1">
        <f t="array" aca="1" ref="F80" ca="1">IFERROR(INDIRECT(ListeNonClassée[[#This Row],[Liste des opérations]]&amp;"!D65")&amp;"/"&amp;INDIRECT(ListeNonClassée[[#This Row],[Liste des opérations]]&amp;"!E65"),"")</f>
        <v/>
      </c>
      <c r="G80" s="66" t="str" cm="1">
        <f t="array" aca="1" ref="G80" ca="1">IFERROR(INDIRECT(ListeNonClassée[[#This Row],[Liste des opérations]]&amp;"!G65"),"")</f>
        <v/>
      </c>
      <c r="H80" s="66" t="str" cm="1">
        <f t="array" aca="1" ref="H80" ca="1">IFERROR(INDIRECT($B80&amp;"!D66")&amp;"/"&amp;INDIRECT($B80&amp;"!E66"),"")</f>
        <v/>
      </c>
      <c r="I80" s="66" t="str" cm="1">
        <f t="array" aca="1" ref="I80" ca="1">IFERROR(INDIRECT($B80&amp;"!G66"),"")</f>
        <v/>
      </c>
      <c r="J80" s="66" t="str" cm="1">
        <f t="array" aca="1" ref="J80" ca="1">IFERROR(INDIRECT(ListeNonClassée[[#This Row],[Liste des opérations]]&amp;"!D67")&amp;"/"&amp;INDIRECT($B80&amp;"!E67"),"")</f>
        <v/>
      </c>
      <c r="K80" s="66" t="str" cm="1">
        <f t="array" aca="1" ref="K80" ca="1">IFERROR(INDIRECT(ListeNonClassée[[#This Row],[Liste des opérations]]&amp;"!G67"),"")</f>
        <v/>
      </c>
      <c r="L80" s="66" t="str" cm="1">
        <f t="array" aca="1" ref="L80" ca="1">IFERROR(INDIRECT(ListeNonClassée[[#This Row],[Liste des opérations]]&amp;"!D68")&amp;"/"&amp;INDIRECT(ListeNonClassée[[#This Row],[Liste des opérations]]&amp;"!E68"),"")</f>
        <v/>
      </c>
      <c r="M80" s="67" t="str" cm="1">
        <f t="array" aca="1" ref="M80" ca="1">IFERROR(INDIRECT(ListeNonClassée[[#This Row],[Liste des opérations]]&amp;"!D68")/INDIRECT(ListeNonClassée[[#This Row],[Liste des opérations]]&amp;"!E68"),"")</f>
        <v/>
      </c>
      <c r="N80" s="66" t="str" cm="1">
        <f t="array" aca="1" ref="N80" ca="1">IFERROR(INDIRECT(ListeNonClassée[[#This Row],[Liste des opérations]]&amp;"!G68"),"")</f>
        <v/>
      </c>
      <c r="O80" s="139" t="str">
        <f ca="1">IF(ListeNonClassée[[#This Row],[avis]]="favorable",_xlfn.RANK.EQ(ListeNonClassée[[#This Row],[%]],ListeNonClassée[%]),"")</f>
        <v/>
      </c>
      <c r="P80" s="139" t="str">
        <f ca="1">IF(ListeNonClassée[[#This Row],[avis]]="défavorable",_xlfn.RANK.EQ(ListeNonClassée[[#This Row],[%]],ListeNonClassée[%]),"")</f>
        <v/>
      </c>
      <c r="Q80" s="139" t="str">
        <f ca="1">IF(SUM(ListeNonClassée[[#This Row],[Priorisation favorable ]:[Priorisation Défavorable]])=0,"",SUM(ListeNonClassée[[#This Row],[Priorisation favorable ]:[Priorisation Défavorable]]))</f>
        <v/>
      </c>
    </row>
    <row r="81" spans="2:17" ht="12.75" customHeight="1" x14ac:dyDescent="0.2">
      <c r="B81" s="61" t="str" cm="1">
        <f t="array" aca="1" ref="B81" ca="1">IF(ROWS($1:78)&lt;=COUNTA(ListeF),INDEX(MID(ListeF,FIND("]",ListeF)+1,100),ROWS($1:78)),"")</f>
        <v/>
      </c>
      <c r="C81" s="61" t="str" cm="1">
        <f t="array" aca="1" ref="C81" ca="1">IFERROR(INDIRECT(ListeNonClassée[[#This Row],[Liste des opérations]]&amp;"!D10"),"")</f>
        <v/>
      </c>
      <c r="D81" s="137" t="str" cm="1">
        <f t="array" aca="1" ref="D81" ca="1">IFERROR(INDIRECT(ListeNonClassée[[#This Row],[Liste des opérations]]&amp;"!D12"),"")</f>
        <v/>
      </c>
      <c r="E81" s="137" t="str" cm="1">
        <f t="array" aca="1" ref="E81" ca="1">IFERROR(INDIRECT(ListeNonClassée[[#This Row],[Liste des opérations]]&amp;"!g12"),"")</f>
        <v/>
      </c>
      <c r="F81" s="66" t="str" cm="1">
        <f t="array" aca="1" ref="F81" ca="1">IFERROR(INDIRECT(ListeNonClassée[[#This Row],[Liste des opérations]]&amp;"!D65")&amp;"/"&amp;INDIRECT(ListeNonClassée[[#This Row],[Liste des opérations]]&amp;"!E65"),"")</f>
        <v/>
      </c>
      <c r="G81" s="66" t="str" cm="1">
        <f t="array" aca="1" ref="G81" ca="1">IFERROR(INDIRECT(ListeNonClassée[[#This Row],[Liste des opérations]]&amp;"!G65"),"")</f>
        <v/>
      </c>
      <c r="H81" s="66" t="str" cm="1">
        <f t="array" aca="1" ref="H81" ca="1">IFERROR(INDIRECT($B81&amp;"!D66")&amp;"/"&amp;INDIRECT($B81&amp;"!E66"),"")</f>
        <v/>
      </c>
      <c r="I81" s="66" t="str" cm="1">
        <f t="array" aca="1" ref="I81" ca="1">IFERROR(INDIRECT($B81&amp;"!G66"),"")</f>
        <v/>
      </c>
      <c r="J81" s="66" t="str" cm="1">
        <f t="array" aca="1" ref="J81" ca="1">IFERROR(INDIRECT(ListeNonClassée[[#This Row],[Liste des opérations]]&amp;"!D67")&amp;"/"&amp;INDIRECT($B81&amp;"!E67"),"")</f>
        <v/>
      </c>
      <c r="K81" s="66" t="str" cm="1">
        <f t="array" aca="1" ref="K81" ca="1">IFERROR(INDIRECT(ListeNonClassée[[#This Row],[Liste des opérations]]&amp;"!G67"),"")</f>
        <v/>
      </c>
      <c r="L81" s="66" t="str" cm="1">
        <f t="array" aca="1" ref="L81" ca="1">IFERROR(INDIRECT(ListeNonClassée[[#This Row],[Liste des opérations]]&amp;"!D68")&amp;"/"&amp;INDIRECT(ListeNonClassée[[#This Row],[Liste des opérations]]&amp;"!E68"),"")</f>
        <v/>
      </c>
      <c r="M81" s="67" t="str" cm="1">
        <f t="array" aca="1" ref="M81" ca="1">IFERROR(INDIRECT(ListeNonClassée[[#This Row],[Liste des opérations]]&amp;"!D68")/INDIRECT(ListeNonClassée[[#This Row],[Liste des opérations]]&amp;"!E68"),"")</f>
        <v/>
      </c>
      <c r="N81" s="66" t="str" cm="1">
        <f t="array" aca="1" ref="N81" ca="1">IFERROR(INDIRECT(ListeNonClassée[[#This Row],[Liste des opérations]]&amp;"!G68"),"")</f>
        <v/>
      </c>
      <c r="O81" s="139" t="str">
        <f ca="1">IF(ListeNonClassée[[#This Row],[avis]]="favorable",_xlfn.RANK.EQ(ListeNonClassée[[#This Row],[%]],ListeNonClassée[%]),"")</f>
        <v/>
      </c>
      <c r="P81" s="139" t="str">
        <f ca="1">IF(ListeNonClassée[[#This Row],[avis]]="défavorable",_xlfn.RANK.EQ(ListeNonClassée[[#This Row],[%]],ListeNonClassée[%]),"")</f>
        <v/>
      </c>
      <c r="Q81" s="139" t="str">
        <f ca="1">IF(SUM(ListeNonClassée[[#This Row],[Priorisation favorable ]:[Priorisation Défavorable]])=0,"",SUM(ListeNonClassée[[#This Row],[Priorisation favorable ]:[Priorisation Défavorable]]))</f>
        <v/>
      </c>
    </row>
    <row r="82" spans="2:17" ht="12.75" customHeight="1" x14ac:dyDescent="0.2">
      <c r="B82" s="61" t="str" cm="1">
        <f t="array" aca="1" ref="B82" ca="1">IF(ROWS($1:79)&lt;=COUNTA(ListeF),INDEX(MID(ListeF,FIND("]",ListeF)+1,100),ROWS($1:79)),"")</f>
        <v/>
      </c>
      <c r="C82" s="61" t="str" cm="1">
        <f t="array" aca="1" ref="C82" ca="1">IFERROR(INDIRECT(ListeNonClassée[[#This Row],[Liste des opérations]]&amp;"!D10"),"")</f>
        <v/>
      </c>
      <c r="D82" s="137" t="str" cm="1">
        <f t="array" aca="1" ref="D82" ca="1">IFERROR(INDIRECT(ListeNonClassée[[#This Row],[Liste des opérations]]&amp;"!D12"),"")</f>
        <v/>
      </c>
      <c r="E82" s="137" t="str" cm="1">
        <f t="array" aca="1" ref="E82" ca="1">IFERROR(INDIRECT(ListeNonClassée[[#This Row],[Liste des opérations]]&amp;"!g12"),"")</f>
        <v/>
      </c>
      <c r="F82" s="66" t="str" cm="1">
        <f t="array" aca="1" ref="F82" ca="1">IFERROR(INDIRECT(ListeNonClassée[[#This Row],[Liste des opérations]]&amp;"!D65")&amp;"/"&amp;INDIRECT(ListeNonClassée[[#This Row],[Liste des opérations]]&amp;"!E65"),"")</f>
        <v/>
      </c>
      <c r="G82" s="66" t="str" cm="1">
        <f t="array" aca="1" ref="G82" ca="1">IFERROR(INDIRECT(ListeNonClassée[[#This Row],[Liste des opérations]]&amp;"!G65"),"")</f>
        <v/>
      </c>
      <c r="H82" s="66" t="str" cm="1">
        <f t="array" aca="1" ref="H82" ca="1">IFERROR(INDIRECT($B82&amp;"!D66")&amp;"/"&amp;INDIRECT($B82&amp;"!E66"),"")</f>
        <v/>
      </c>
      <c r="I82" s="66" t="str" cm="1">
        <f t="array" aca="1" ref="I82" ca="1">IFERROR(INDIRECT($B82&amp;"!G66"),"")</f>
        <v/>
      </c>
      <c r="J82" s="66" t="str" cm="1">
        <f t="array" aca="1" ref="J82" ca="1">IFERROR(INDIRECT(ListeNonClassée[[#This Row],[Liste des opérations]]&amp;"!D67")&amp;"/"&amp;INDIRECT($B82&amp;"!E67"),"")</f>
        <v/>
      </c>
      <c r="K82" s="66" t="str" cm="1">
        <f t="array" aca="1" ref="K82" ca="1">IFERROR(INDIRECT(ListeNonClassée[[#This Row],[Liste des opérations]]&amp;"!G67"),"")</f>
        <v/>
      </c>
      <c r="L82" s="66" t="str" cm="1">
        <f t="array" aca="1" ref="L82" ca="1">IFERROR(INDIRECT(ListeNonClassée[[#This Row],[Liste des opérations]]&amp;"!D68")&amp;"/"&amp;INDIRECT(ListeNonClassée[[#This Row],[Liste des opérations]]&amp;"!E68"),"")</f>
        <v/>
      </c>
      <c r="M82" s="67" t="str" cm="1">
        <f t="array" aca="1" ref="M82" ca="1">IFERROR(INDIRECT(ListeNonClassée[[#This Row],[Liste des opérations]]&amp;"!D68")/INDIRECT(ListeNonClassée[[#This Row],[Liste des opérations]]&amp;"!E68"),"")</f>
        <v/>
      </c>
      <c r="N82" s="66" t="str" cm="1">
        <f t="array" aca="1" ref="N82" ca="1">IFERROR(INDIRECT(ListeNonClassée[[#This Row],[Liste des opérations]]&amp;"!G68"),"")</f>
        <v/>
      </c>
      <c r="O82" s="139" t="str">
        <f ca="1">IF(ListeNonClassée[[#This Row],[avis]]="favorable",_xlfn.RANK.EQ(ListeNonClassée[[#This Row],[%]],ListeNonClassée[%]),"")</f>
        <v/>
      </c>
      <c r="P82" s="139" t="str">
        <f ca="1">IF(ListeNonClassée[[#This Row],[avis]]="défavorable",_xlfn.RANK.EQ(ListeNonClassée[[#This Row],[%]],ListeNonClassée[%]),"")</f>
        <v/>
      </c>
      <c r="Q82" s="139" t="str">
        <f ca="1">IF(SUM(ListeNonClassée[[#This Row],[Priorisation favorable ]:[Priorisation Défavorable]])=0,"",SUM(ListeNonClassée[[#This Row],[Priorisation favorable ]:[Priorisation Défavorable]]))</f>
        <v/>
      </c>
    </row>
    <row r="83" spans="2:17" ht="12.75" customHeight="1" x14ac:dyDescent="0.2">
      <c r="B83" s="61" t="str" cm="1">
        <f t="array" aca="1" ref="B83" ca="1">IF(ROWS($1:80)&lt;=COUNTA(ListeF),INDEX(MID(ListeF,FIND("]",ListeF)+1,100),ROWS($1:80)),"")</f>
        <v/>
      </c>
      <c r="C83" s="61" t="str" cm="1">
        <f t="array" aca="1" ref="C83" ca="1">IFERROR(INDIRECT(ListeNonClassée[[#This Row],[Liste des opérations]]&amp;"!D10"),"")</f>
        <v/>
      </c>
      <c r="D83" s="137" t="str" cm="1">
        <f t="array" aca="1" ref="D83" ca="1">IFERROR(INDIRECT(ListeNonClassée[[#This Row],[Liste des opérations]]&amp;"!D12"),"")</f>
        <v/>
      </c>
      <c r="E83" s="137" t="str" cm="1">
        <f t="array" aca="1" ref="E83" ca="1">IFERROR(INDIRECT(ListeNonClassée[[#This Row],[Liste des opérations]]&amp;"!g12"),"")</f>
        <v/>
      </c>
      <c r="F83" s="66" t="str" cm="1">
        <f t="array" aca="1" ref="F83" ca="1">IFERROR(INDIRECT(ListeNonClassée[[#This Row],[Liste des opérations]]&amp;"!D65")&amp;"/"&amp;INDIRECT(ListeNonClassée[[#This Row],[Liste des opérations]]&amp;"!E65"),"")</f>
        <v/>
      </c>
      <c r="G83" s="66" t="str" cm="1">
        <f t="array" aca="1" ref="G83" ca="1">IFERROR(INDIRECT(ListeNonClassée[[#This Row],[Liste des opérations]]&amp;"!G65"),"")</f>
        <v/>
      </c>
      <c r="H83" s="66" t="str" cm="1">
        <f t="array" aca="1" ref="H83" ca="1">IFERROR(INDIRECT($B83&amp;"!D66")&amp;"/"&amp;INDIRECT($B83&amp;"!E66"),"")</f>
        <v/>
      </c>
      <c r="I83" s="66" t="str" cm="1">
        <f t="array" aca="1" ref="I83" ca="1">IFERROR(INDIRECT($B83&amp;"!G66"),"")</f>
        <v/>
      </c>
      <c r="J83" s="66" t="str" cm="1">
        <f t="array" aca="1" ref="J83" ca="1">IFERROR(INDIRECT(ListeNonClassée[[#This Row],[Liste des opérations]]&amp;"!D67")&amp;"/"&amp;INDIRECT($B83&amp;"!E67"),"")</f>
        <v/>
      </c>
      <c r="K83" s="66" t="str" cm="1">
        <f t="array" aca="1" ref="K83" ca="1">IFERROR(INDIRECT(ListeNonClassée[[#This Row],[Liste des opérations]]&amp;"!G67"),"")</f>
        <v/>
      </c>
      <c r="L83" s="66" t="str" cm="1">
        <f t="array" aca="1" ref="L83" ca="1">IFERROR(INDIRECT(ListeNonClassée[[#This Row],[Liste des opérations]]&amp;"!D68")&amp;"/"&amp;INDIRECT(ListeNonClassée[[#This Row],[Liste des opérations]]&amp;"!E68"),"")</f>
        <v/>
      </c>
      <c r="M83" s="67" t="str" cm="1">
        <f t="array" aca="1" ref="M83" ca="1">IFERROR(INDIRECT(ListeNonClassée[[#This Row],[Liste des opérations]]&amp;"!D68")/INDIRECT(ListeNonClassée[[#This Row],[Liste des opérations]]&amp;"!E68"),"")</f>
        <v/>
      </c>
      <c r="N83" s="66" t="str" cm="1">
        <f t="array" aca="1" ref="N83" ca="1">IFERROR(INDIRECT(ListeNonClassée[[#This Row],[Liste des opérations]]&amp;"!G68"),"")</f>
        <v/>
      </c>
      <c r="O83" s="139" t="str">
        <f ca="1">IF(ListeNonClassée[[#This Row],[avis]]="favorable",_xlfn.RANK.EQ(ListeNonClassée[[#This Row],[%]],ListeNonClassée[%]),"")</f>
        <v/>
      </c>
      <c r="P83" s="139" t="str">
        <f ca="1">IF(ListeNonClassée[[#This Row],[avis]]="défavorable",_xlfn.RANK.EQ(ListeNonClassée[[#This Row],[%]],ListeNonClassée[%]),"")</f>
        <v/>
      </c>
      <c r="Q83" s="139" t="str">
        <f ca="1">IF(SUM(ListeNonClassée[[#This Row],[Priorisation favorable ]:[Priorisation Défavorable]])=0,"",SUM(ListeNonClassée[[#This Row],[Priorisation favorable ]:[Priorisation Défavorable]]))</f>
        <v/>
      </c>
    </row>
    <row r="84" spans="2:17" ht="12.75" customHeight="1" x14ac:dyDescent="0.2">
      <c r="B84" s="61" t="str" cm="1">
        <f t="array" aca="1" ref="B84" ca="1">IF(ROWS($1:81)&lt;=COUNTA(ListeF),INDEX(MID(ListeF,FIND("]",ListeF)+1,100),ROWS($1:81)),"")</f>
        <v/>
      </c>
      <c r="C84" s="61" t="str" cm="1">
        <f t="array" aca="1" ref="C84" ca="1">IFERROR(INDIRECT(ListeNonClassée[[#This Row],[Liste des opérations]]&amp;"!D10"),"")</f>
        <v/>
      </c>
      <c r="D84" s="137" t="str" cm="1">
        <f t="array" aca="1" ref="D84" ca="1">IFERROR(INDIRECT(ListeNonClassée[[#This Row],[Liste des opérations]]&amp;"!D12"),"")</f>
        <v/>
      </c>
      <c r="E84" s="137" t="str" cm="1">
        <f t="array" aca="1" ref="E84" ca="1">IFERROR(INDIRECT(ListeNonClassée[[#This Row],[Liste des opérations]]&amp;"!g12"),"")</f>
        <v/>
      </c>
      <c r="F84" s="66" t="str" cm="1">
        <f t="array" aca="1" ref="F84" ca="1">IFERROR(INDIRECT(ListeNonClassée[[#This Row],[Liste des opérations]]&amp;"!D65")&amp;"/"&amp;INDIRECT(ListeNonClassée[[#This Row],[Liste des opérations]]&amp;"!E65"),"")</f>
        <v/>
      </c>
      <c r="G84" s="66" t="str" cm="1">
        <f t="array" aca="1" ref="G84" ca="1">IFERROR(INDIRECT(ListeNonClassée[[#This Row],[Liste des opérations]]&amp;"!G65"),"")</f>
        <v/>
      </c>
      <c r="H84" s="66" t="str" cm="1">
        <f t="array" aca="1" ref="H84" ca="1">IFERROR(INDIRECT($B84&amp;"!D66")&amp;"/"&amp;INDIRECT($B84&amp;"!E66"),"")</f>
        <v/>
      </c>
      <c r="I84" s="66" t="str" cm="1">
        <f t="array" aca="1" ref="I84" ca="1">IFERROR(INDIRECT($B84&amp;"!G66"),"")</f>
        <v/>
      </c>
      <c r="J84" s="66" t="str" cm="1">
        <f t="array" aca="1" ref="J84" ca="1">IFERROR(INDIRECT(ListeNonClassée[[#This Row],[Liste des opérations]]&amp;"!D67")&amp;"/"&amp;INDIRECT($B84&amp;"!E67"),"")</f>
        <v/>
      </c>
      <c r="K84" s="66" t="str" cm="1">
        <f t="array" aca="1" ref="K84" ca="1">IFERROR(INDIRECT(ListeNonClassée[[#This Row],[Liste des opérations]]&amp;"!G67"),"")</f>
        <v/>
      </c>
      <c r="L84" s="66" t="str" cm="1">
        <f t="array" aca="1" ref="L84" ca="1">IFERROR(INDIRECT(ListeNonClassée[[#This Row],[Liste des opérations]]&amp;"!D68")&amp;"/"&amp;INDIRECT(ListeNonClassée[[#This Row],[Liste des opérations]]&amp;"!E68"),"")</f>
        <v/>
      </c>
      <c r="M84" s="67" t="str" cm="1">
        <f t="array" aca="1" ref="M84" ca="1">IFERROR(INDIRECT(ListeNonClassée[[#This Row],[Liste des opérations]]&amp;"!D68")/INDIRECT(ListeNonClassée[[#This Row],[Liste des opérations]]&amp;"!E68"),"")</f>
        <v/>
      </c>
      <c r="N84" s="66" t="str" cm="1">
        <f t="array" aca="1" ref="N84" ca="1">IFERROR(INDIRECT(ListeNonClassée[[#This Row],[Liste des opérations]]&amp;"!G68"),"")</f>
        <v/>
      </c>
      <c r="O84" s="139" t="str">
        <f ca="1">IF(ListeNonClassée[[#This Row],[avis]]="favorable",_xlfn.RANK.EQ(ListeNonClassée[[#This Row],[%]],ListeNonClassée[%]),"")</f>
        <v/>
      </c>
      <c r="P84" s="139" t="str">
        <f ca="1">IF(ListeNonClassée[[#This Row],[avis]]="défavorable",_xlfn.RANK.EQ(ListeNonClassée[[#This Row],[%]],ListeNonClassée[%]),"")</f>
        <v/>
      </c>
      <c r="Q84" s="139" t="str">
        <f ca="1">IF(SUM(ListeNonClassée[[#This Row],[Priorisation favorable ]:[Priorisation Défavorable]])=0,"",SUM(ListeNonClassée[[#This Row],[Priorisation favorable ]:[Priorisation Défavorable]]))</f>
        <v/>
      </c>
    </row>
    <row r="85" spans="2:17" ht="12.75" customHeight="1" x14ac:dyDescent="0.2">
      <c r="B85" s="61" t="str" cm="1">
        <f t="array" aca="1" ref="B85" ca="1">IF(ROWS($1:82)&lt;=COUNTA(ListeF),INDEX(MID(ListeF,FIND("]",ListeF)+1,100),ROWS($1:82)),"")</f>
        <v/>
      </c>
      <c r="C85" s="61" t="str" cm="1">
        <f t="array" aca="1" ref="C85" ca="1">IFERROR(INDIRECT(ListeNonClassée[[#This Row],[Liste des opérations]]&amp;"!D10"),"")</f>
        <v/>
      </c>
      <c r="D85" s="137" t="str" cm="1">
        <f t="array" aca="1" ref="D85" ca="1">IFERROR(INDIRECT(ListeNonClassée[[#This Row],[Liste des opérations]]&amp;"!D12"),"")</f>
        <v/>
      </c>
      <c r="E85" s="137" t="str" cm="1">
        <f t="array" aca="1" ref="E85" ca="1">IFERROR(INDIRECT(ListeNonClassée[[#This Row],[Liste des opérations]]&amp;"!g12"),"")</f>
        <v/>
      </c>
      <c r="F85" s="66" t="str" cm="1">
        <f t="array" aca="1" ref="F85" ca="1">IFERROR(INDIRECT(ListeNonClassée[[#This Row],[Liste des opérations]]&amp;"!D65")&amp;"/"&amp;INDIRECT(ListeNonClassée[[#This Row],[Liste des opérations]]&amp;"!E65"),"")</f>
        <v/>
      </c>
      <c r="G85" s="66" t="str" cm="1">
        <f t="array" aca="1" ref="G85" ca="1">IFERROR(INDIRECT(ListeNonClassée[[#This Row],[Liste des opérations]]&amp;"!G65"),"")</f>
        <v/>
      </c>
      <c r="H85" s="66" t="str" cm="1">
        <f t="array" aca="1" ref="H85" ca="1">IFERROR(INDIRECT($B85&amp;"!D66")&amp;"/"&amp;INDIRECT($B85&amp;"!E66"),"")</f>
        <v/>
      </c>
      <c r="I85" s="66" t="str" cm="1">
        <f t="array" aca="1" ref="I85" ca="1">IFERROR(INDIRECT($B85&amp;"!G66"),"")</f>
        <v/>
      </c>
      <c r="J85" s="66" t="str" cm="1">
        <f t="array" aca="1" ref="J85" ca="1">IFERROR(INDIRECT(ListeNonClassée[[#This Row],[Liste des opérations]]&amp;"!D67")&amp;"/"&amp;INDIRECT($B85&amp;"!E67"),"")</f>
        <v/>
      </c>
      <c r="K85" s="66" t="str" cm="1">
        <f t="array" aca="1" ref="K85" ca="1">IFERROR(INDIRECT(ListeNonClassée[[#This Row],[Liste des opérations]]&amp;"!G67"),"")</f>
        <v/>
      </c>
      <c r="L85" s="66" t="str" cm="1">
        <f t="array" aca="1" ref="L85" ca="1">IFERROR(INDIRECT(ListeNonClassée[[#This Row],[Liste des opérations]]&amp;"!D68")&amp;"/"&amp;INDIRECT(ListeNonClassée[[#This Row],[Liste des opérations]]&amp;"!E68"),"")</f>
        <v/>
      </c>
      <c r="M85" s="67" t="str" cm="1">
        <f t="array" aca="1" ref="M85" ca="1">IFERROR(INDIRECT(ListeNonClassée[[#This Row],[Liste des opérations]]&amp;"!D68")/INDIRECT(ListeNonClassée[[#This Row],[Liste des opérations]]&amp;"!E68"),"")</f>
        <v/>
      </c>
      <c r="N85" s="66" t="str" cm="1">
        <f t="array" aca="1" ref="N85" ca="1">IFERROR(INDIRECT(ListeNonClassée[[#This Row],[Liste des opérations]]&amp;"!G68"),"")</f>
        <v/>
      </c>
      <c r="O85" s="139" t="str">
        <f ca="1">IF(ListeNonClassée[[#This Row],[avis]]="favorable",_xlfn.RANK.EQ(ListeNonClassée[[#This Row],[%]],ListeNonClassée[%]),"")</f>
        <v/>
      </c>
      <c r="P85" s="139" t="str">
        <f ca="1">IF(ListeNonClassée[[#This Row],[avis]]="défavorable",_xlfn.RANK.EQ(ListeNonClassée[[#This Row],[%]],ListeNonClassée[%]),"")</f>
        <v/>
      </c>
      <c r="Q85" s="139" t="str">
        <f ca="1">IF(SUM(ListeNonClassée[[#This Row],[Priorisation favorable ]:[Priorisation Défavorable]])=0,"",SUM(ListeNonClassée[[#This Row],[Priorisation favorable ]:[Priorisation Défavorable]]))</f>
        <v/>
      </c>
    </row>
    <row r="86" spans="2:17" ht="12.75" customHeight="1" x14ac:dyDescent="0.2">
      <c r="B86" s="61" t="str" cm="1">
        <f t="array" aca="1" ref="B86" ca="1">IF(ROWS($1:83)&lt;=COUNTA(ListeF),INDEX(MID(ListeF,FIND("]",ListeF)+1,100),ROWS($1:83)),"")</f>
        <v/>
      </c>
      <c r="C86" s="61" t="str" cm="1">
        <f t="array" aca="1" ref="C86" ca="1">IFERROR(INDIRECT(ListeNonClassée[[#This Row],[Liste des opérations]]&amp;"!D10"),"")</f>
        <v/>
      </c>
      <c r="D86" s="137" t="str" cm="1">
        <f t="array" aca="1" ref="D86" ca="1">IFERROR(INDIRECT(ListeNonClassée[[#This Row],[Liste des opérations]]&amp;"!D12"),"")</f>
        <v/>
      </c>
      <c r="E86" s="137" t="str" cm="1">
        <f t="array" aca="1" ref="E86" ca="1">IFERROR(INDIRECT(ListeNonClassée[[#This Row],[Liste des opérations]]&amp;"!g12"),"")</f>
        <v/>
      </c>
      <c r="F86" s="66" t="str" cm="1">
        <f t="array" aca="1" ref="F86" ca="1">IFERROR(INDIRECT(ListeNonClassée[[#This Row],[Liste des opérations]]&amp;"!D65")&amp;"/"&amp;INDIRECT(ListeNonClassée[[#This Row],[Liste des opérations]]&amp;"!E65"),"")</f>
        <v/>
      </c>
      <c r="G86" s="66" t="str" cm="1">
        <f t="array" aca="1" ref="G86" ca="1">IFERROR(INDIRECT(ListeNonClassée[[#This Row],[Liste des opérations]]&amp;"!G65"),"")</f>
        <v/>
      </c>
      <c r="H86" s="66" t="str" cm="1">
        <f t="array" aca="1" ref="H86" ca="1">IFERROR(INDIRECT($B86&amp;"!D66")&amp;"/"&amp;INDIRECT($B86&amp;"!E66"),"")</f>
        <v/>
      </c>
      <c r="I86" s="66" t="str" cm="1">
        <f t="array" aca="1" ref="I86" ca="1">IFERROR(INDIRECT($B86&amp;"!G66"),"")</f>
        <v/>
      </c>
      <c r="J86" s="66" t="str" cm="1">
        <f t="array" aca="1" ref="J86" ca="1">IFERROR(INDIRECT(ListeNonClassée[[#This Row],[Liste des opérations]]&amp;"!D67")&amp;"/"&amp;INDIRECT($B86&amp;"!E67"),"")</f>
        <v/>
      </c>
      <c r="K86" s="66" t="str" cm="1">
        <f t="array" aca="1" ref="K86" ca="1">IFERROR(INDIRECT(ListeNonClassée[[#This Row],[Liste des opérations]]&amp;"!G67"),"")</f>
        <v/>
      </c>
      <c r="L86" s="66" t="str" cm="1">
        <f t="array" aca="1" ref="L86" ca="1">IFERROR(INDIRECT(ListeNonClassée[[#This Row],[Liste des opérations]]&amp;"!D68")&amp;"/"&amp;INDIRECT(ListeNonClassée[[#This Row],[Liste des opérations]]&amp;"!E68"),"")</f>
        <v/>
      </c>
      <c r="M86" s="67" t="str" cm="1">
        <f t="array" aca="1" ref="M86" ca="1">IFERROR(INDIRECT(ListeNonClassée[[#This Row],[Liste des opérations]]&amp;"!D68")/INDIRECT(ListeNonClassée[[#This Row],[Liste des opérations]]&amp;"!E68"),"")</f>
        <v/>
      </c>
      <c r="N86" s="66" t="str" cm="1">
        <f t="array" aca="1" ref="N86" ca="1">IFERROR(INDIRECT(ListeNonClassée[[#This Row],[Liste des opérations]]&amp;"!G68"),"")</f>
        <v/>
      </c>
      <c r="O86" s="139" t="str">
        <f ca="1">IF(ListeNonClassée[[#This Row],[avis]]="favorable",_xlfn.RANK.EQ(ListeNonClassée[[#This Row],[%]],ListeNonClassée[%]),"")</f>
        <v/>
      </c>
      <c r="P86" s="139" t="str">
        <f ca="1">IF(ListeNonClassée[[#This Row],[avis]]="défavorable",_xlfn.RANK.EQ(ListeNonClassée[[#This Row],[%]],ListeNonClassée[%]),"")</f>
        <v/>
      </c>
      <c r="Q86" s="139" t="str">
        <f ca="1">IF(SUM(ListeNonClassée[[#This Row],[Priorisation favorable ]:[Priorisation Défavorable]])=0,"",SUM(ListeNonClassée[[#This Row],[Priorisation favorable ]:[Priorisation Défavorable]]))</f>
        <v/>
      </c>
    </row>
    <row r="87" spans="2:17" ht="12.75" customHeight="1" x14ac:dyDescent="0.2">
      <c r="B87" s="61" t="str" cm="1">
        <f t="array" aca="1" ref="B87" ca="1">IF(ROWS($1:84)&lt;=COUNTA(ListeF),INDEX(MID(ListeF,FIND("]",ListeF)+1,100),ROWS($1:84)),"")</f>
        <v/>
      </c>
      <c r="C87" s="61" t="str" cm="1">
        <f t="array" aca="1" ref="C87" ca="1">IFERROR(INDIRECT(ListeNonClassée[[#This Row],[Liste des opérations]]&amp;"!D10"),"")</f>
        <v/>
      </c>
      <c r="D87" s="137" t="str" cm="1">
        <f t="array" aca="1" ref="D87" ca="1">IFERROR(INDIRECT(ListeNonClassée[[#This Row],[Liste des opérations]]&amp;"!D12"),"")</f>
        <v/>
      </c>
      <c r="E87" s="137" t="str" cm="1">
        <f t="array" aca="1" ref="E87" ca="1">IFERROR(INDIRECT(ListeNonClassée[[#This Row],[Liste des opérations]]&amp;"!g12"),"")</f>
        <v/>
      </c>
      <c r="F87" s="66" t="str" cm="1">
        <f t="array" aca="1" ref="F87" ca="1">IFERROR(INDIRECT(ListeNonClassée[[#This Row],[Liste des opérations]]&amp;"!D65")&amp;"/"&amp;INDIRECT(ListeNonClassée[[#This Row],[Liste des opérations]]&amp;"!E65"),"")</f>
        <v/>
      </c>
      <c r="G87" s="66" t="str" cm="1">
        <f t="array" aca="1" ref="G87" ca="1">IFERROR(INDIRECT(ListeNonClassée[[#This Row],[Liste des opérations]]&amp;"!G65"),"")</f>
        <v/>
      </c>
      <c r="H87" s="66" t="str" cm="1">
        <f t="array" aca="1" ref="H87" ca="1">IFERROR(INDIRECT($B87&amp;"!D66")&amp;"/"&amp;INDIRECT($B87&amp;"!E66"),"")</f>
        <v/>
      </c>
      <c r="I87" s="66" t="str" cm="1">
        <f t="array" aca="1" ref="I87" ca="1">IFERROR(INDIRECT($B87&amp;"!G66"),"")</f>
        <v/>
      </c>
      <c r="J87" s="66" t="str" cm="1">
        <f t="array" aca="1" ref="J87" ca="1">IFERROR(INDIRECT(ListeNonClassée[[#This Row],[Liste des opérations]]&amp;"!D67")&amp;"/"&amp;INDIRECT($B87&amp;"!E67"),"")</f>
        <v/>
      </c>
      <c r="K87" s="66" t="str" cm="1">
        <f t="array" aca="1" ref="K87" ca="1">IFERROR(INDIRECT(ListeNonClassée[[#This Row],[Liste des opérations]]&amp;"!G67"),"")</f>
        <v/>
      </c>
      <c r="L87" s="66" t="str" cm="1">
        <f t="array" aca="1" ref="L87" ca="1">IFERROR(INDIRECT(ListeNonClassée[[#This Row],[Liste des opérations]]&amp;"!D68")&amp;"/"&amp;INDIRECT(ListeNonClassée[[#This Row],[Liste des opérations]]&amp;"!E68"),"")</f>
        <v/>
      </c>
      <c r="M87" s="67" t="str" cm="1">
        <f t="array" aca="1" ref="M87" ca="1">IFERROR(INDIRECT(ListeNonClassée[[#This Row],[Liste des opérations]]&amp;"!D68")/INDIRECT(ListeNonClassée[[#This Row],[Liste des opérations]]&amp;"!E68"),"")</f>
        <v/>
      </c>
      <c r="N87" s="66" t="str" cm="1">
        <f t="array" aca="1" ref="N87" ca="1">IFERROR(INDIRECT(ListeNonClassée[[#This Row],[Liste des opérations]]&amp;"!G68"),"")</f>
        <v/>
      </c>
      <c r="O87" s="139" t="str">
        <f ca="1">IF(ListeNonClassée[[#This Row],[avis]]="favorable",_xlfn.RANK.EQ(ListeNonClassée[[#This Row],[%]],ListeNonClassée[%]),"")</f>
        <v/>
      </c>
      <c r="P87" s="139" t="str">
        <f ca="1">IF(ListeNonClassée[[#This Row],[avis]]="défavorable",_xlfn.RANK.EQ(ListeNonClassée[[#This Row],[%]],ListeNonClassée[%]),"")</f>
        <v/>
      </c>
      <c r="Q87" s="139" t="str">
        <f ca="1">IF(SUM(ListeNonClassée[[#This Row],[Priorisation favorable ]:[Priorisation Défavorable]])=0,"",SUM(ListeNonClassée[[#This Row],[Priorisation favorable ]:[Priorisation Défavorable]]))</f>
        <v/>
      </c>
    </row>
    <row r="88" spans="2:17" ht="12.75" customHeight="1" x14ac:dyDescent="0.2">
      <c r="B88" s="61" t="str" cm="1">
        <f t="array" aca="1" ref="B88" ca="1">IF(ROWS($1:85)&lt;=COUNTA(ListeF),INDEX(MID(ListeF,FIND("]",ListeF)+1,100),ROWS($1:85)),"")</f>
        <v/>
      </c>
      <c r="C88" s="61" t="str" cm="1">
        <f t="array" aca="1" ref="C88" ca="1">IFERROR(INDIRECT(ListeNonClassée[[#This Row],[Liste des opérations]]&amp;"!D10"),"")</f>
        <v/>
      </c>
      <c r="D88" s="137" t="str" cm="1">
        <f t="array" aca="1" ref="D88" ca="1">IFERROR(INDIRECT(ListeNonClassée[[#This Row],[Liste des opérations]]&amp;"!D12"),"")</f>
        <v/>
      </c>
      <c r="E88" s="137" t="str" cm="1">
        <f t="array" aca="1" ref="E88" ca="1">IFERROR(INDIRECT(ListeNonClassée[[#This Row],[Liste des opérations]]&amp;"!g12"),"")</f>
        <v/>
      </c>
      <c r="F88" s="66" t="str" cm="1">
        <f t="array" aca="1" ref="F88" ca="1">IFERROR(INDIRECT(ListeNonClassée[[#This Row],[Liste des opérations]]&amp;"!D65")&amp;"/"&amp;INDIRECT(ListeNonClassée[[#This Row],[Liste des opérations]]&amp;"!E65"),"")</f>
        <v/>
      </c>
      <c r="G88" s="66" t="str" cm="1">
        <f t="array" aca="1" ref="G88" ca="1">IFERROR(INDIRECT(ListeNonClassée[[#This Row],[Liste des opérations]]&amp;"!G65"),"")</f>
        <v/>
      </c>
      <c r="H88" s="66" t="str" cm="1">
        <f t="array" aca="1" ref="H88" ca="1">IFERROR(INDIRECT($B88&amp;"!D66")&amp;"/"&amp;INDIRECT($B88&amp;"!E66"),"")</f>
        <v/>
      </c>
      <c r="I88" s="66" t="str" cm="1">
        <f t="array" aca="1" ref="I88" ca="1">IFERROR(INDIRECT($B88&amp;"!G66"),"")</f>
        <v/>
      </c>
      <c r="J88" s="66" t="str" cm="1">
        <f t="array" aca="1" ref="J88" ca="1">IFERROR(INDIRECT(ListeNonClassée[[#This Row],[Liste des opérations]]&amp;"!D67")&amp;"/"&amp;INDIRECT($B88&amp;"!E67"),"")</f>
        <v/>
      </c>
      <c r="K88" s="66" t="str" cm="1">
        <f t="array" aca="1" ref="K88" ca="1">IFERROR(INDIRECT(ListeNonClassée[[#This Row],[Liste des opérations]]&amp;"!G67"),"")</f>
        <v/>
      </c>
      <c r="L88" s="66" t="str" cm="1">
        <f t="array" aca="1" ref="L88" ca="1">IFERROR(INDIRECT(ListeNonClassée[[#This Row],[Liste des opérations]]&amp;"!D68")&amp;"/"&amp;INDIRECT(ListeNonClassée[[#This Row],[Liste des opérations]]&amp;"!E68"),"")</f>
        <v/>
      </c>
      <c r="M88" s="67" t="str" cm="1">
        <f t="array" aca="1" ref="M88" ca="1">IFERROR(INDIRECT(ListeNonClassée[[#This Row],[Liste des opérations]]&amp;"!D68")/INDIRECT(ListeNonClassée[[#This Row],[Liste des opérations]]&amp;"!E68"),"")</f>
        <v/>
      </c>
      <c r="N88" s="66" t="str" cm="1">
        <f t="array" aca="1" ref="N88" ca="1">IFERROR(INDIRECT(ListeNonClassée[[#This Row],[Liste des opérations]]&amp;"!G68"),"")</f>
        <v/>
      </c>
      <c r="O88" s="139" t="str">
        <f ca="1">IF(ListeNonClassée[[#This Row],[avis]]="favorable",_xlfn.RANK.EQ(ListeNonClassée[[#This Row],[%]],ListeNonClassée[%]),"")</f>
        <v/>
      </c>
      <c r="P88" s="139" t="str">
        <f ca="1">IF(ListeNonClassée[[#This Row],[avis]]="défavorable",_xlfn.RANK.EQ(ListeNonClassée[[#This Row],[%]],ListeNonClassée[%]),"")</f>
        <v/>
      </c>
      <c r="Q88" s="139" t="str">
        <f ca="1">IF(SUM(ListeNonClassée[[#This Row],[Priorisation favorable ]:[Priorisation Défavorable]])=0,"",SUM(ListeNonClassée[[#This Row],[Priorisation favorable ]:[Priorisation Défavorable]]))</f>
        <v/>
      </c>
    </row>
    <row r="89" spans="2:17" ht="12.75" customHeight="1" x14ac:dyDescent="0.2">
      <c r="B89" s="61" t="str" cm="1">
        <f t="array" aca="1" ref="B89" ca="1">IF(ROWS($1:86)&lt;=COUNTA(ListeF),INDEX(MID(ListeF,FIND("]",ListeF)+1,100),ROWS($1:86)),"")</f>
        <v/>
      </c>
      <c r="C89" s="61" t="str" cm="1">
        <f t="array" aca="1" ref="C89" ca="1">IFERROR(INDIRECT(ListeNonClassée[[#This Row],[Liste des opérations]]&amp;"!D10"),"")</f>
        <v/>
      </c>
      <c r="D89" s="137" t="str" cm="1">
        <f t="array" aca="1" ref="D89" ca="1">IFERROR(INDIRECT(ListeNonClassée[[#This Row],[Liste des opérations]]&amp;"!D12"),"")</f>
        <v/>
      </c>
      <c r="E89" s="137" t="str" cm="1">
        <f t="array" aca="1" ref="E89" ca="1">IFERROR(INDIRECT(ListeNonClassée[[#This Row],[Liste des opérations]]&amp;"!g12"),"")</f>
        <v/>
      </c>
      <c r="F89" s="66" t="str" cm="1">
        <f t="array" aca="1" ref="F89" ca="1">IFERROR(INDIRECT(ListeNonClassée[[#This Row],[Liste des opérations]]&amp;"!D65")&amp;"/"&amp;INDIRECT(ListeNonClassée[[#This Row],[Liste des opérations]]&amp;"!E65"),"")</f>
        <v/>
      </c>
      <c r="G89" s="66" t="str" cm="1">
        <f t="array" aca="1" ref="G89" ca="1">IFERROR(INDIRECT(ListeNonClassée[[#This Row],[Liste des opérations]]&amp;"!G65"),"")</f>
        <v/>
      </c>
      <c r="H89" s="66" t="str" cm="1">
        <f t="array" aca="1" ref="H89" ca="1">IFERROR(INDIRECT($B89&amp;"!D66")&amp;"/"&amp;INDIRECT($B89&amp;"!E66"),"")</f>
        <v/>
      </c>
      <c r="I89" s="66" t="str" cm="1">
        <f t="array" aca="1" ref="I89" ca="1">IFERROR(INDIRECT($B89&amp;"!G66"),"")</f>
        <v/>
      </c>
      <c r="J89" s="66" t="str" cm="1">
        <f t="array" aca="1" ref="J89" ca="1">IFERROR(INDIRECT(ListeNonClassée[[#This Row],[Liste des opérations]]&amp;"!D67")&amp;"/"&amp;INDIRECT($B89&amp;"!E67"),"")</f>
        <v/>
      </c>
      <c r="K89" s="66" t="str" cm="1">
        <f t="array" aca="1" ref="K89" ca="1">IFERROR(INDIRECT(ListeNonClassée[[#This Row],[Liste des opérations]]&amp;"!G67"),"")</f>
        <v/>
      </c>
      <c r="L89" s="66" t="str" cm="1">
        <f t="array" aca="1" ref="L89" ca="1">IFERROR(INDIRECT(ListeNonClassée[[#This Row],[Liste des opérations]]&amp;"!D68")&amp;"/"&amp;INDIRECT(ListeNonClassée[[#This Row],[Liste des opérations]]&amp;"!E68"),"")</f>
        <v/>
      </c>
      <c r="M89" s="67" t="str" cm="1">
        <f t="array" aca="1" ref="M89" ca="1">IFERROR(INDIRECT(ListeNonClassée[[#This Row],[Liste des opérations]]&amp;"!D68")/INDIRECT(ListeNonClassée[[#This Row],[Liste des opérations]]&amp;"!E68"),"")</f>
        <v/>
      </c>
      <c r="N89" s="66" t="str" cm="1">
        <f t="array" aca="1" ref="N89" ca="1">IFERROR(INDIRECT(ListeNonClassée[[#This Row],[Liste des opérations]]&amp;"!G68"),"")</f>
        <v/>
      </c>
      <c r="O89" s="139" t="str">
        <f ca="1">IF(ListeNonClassée[[#This Row],[avis]]="favorable",_xlfn.RANK.EQ(ListeNonClassée[[#This Row],[%]],ListeNonClassée[%]),"")</f>
        <v/>
      </c>
      <c r="P89" s="139" t="str">
        <f ca="1">IF(ListeNonClassée[[#This Row],[avis]]="défavorable",_xlfn.RANK.EQ(ListeNonClassée[[#This Row],[%]],ListeNonClassée[%]),"")</f>
        <v/>
      </c>
      <c r="Q89" s="139" t="str">
        <f ca="1">IF(SUM(ListeNonClassée[[#This Row],[Priorisation favorable ]:[Priorisation Défavorable]])=0,"",SUM(ListeNonClassée[[#This Row],[Priorisation favorable ]:[Priorisation Défavorable]]))</f>
        <v/>
      </c>
    </row>
    <row r="90" spans="2:17" ht="12.75" customHeight="1" x14ac:dyDescent="0.2">
      <c r="B90" s="61" t="str" cm="1">
        <f t="array" aca="1" ref="B90" ca="1">IF(ROWS($1:87)&lt;=COUNTA(ListeF),INDEX(MID(ListeF,FIND("]",ListeF)+1,100),ROWS($1:87)),"")</f>
        <v/>
      </c>
      <c r="C90" s="61" t="str" cm="1">
        <f t="array" aca="1" ref="C90" ca="1">IFERROR(INDIRECT(ListeNonClassée[[#This Row],[Liste des opérations]]&amp;"!D10"),"")</f>
        <v/>
      </c>
      <c r="D90" s="137" t="str" cm="1">
        <f t="array" aca="1" ref="D90" ca="1">IFERROR(INDIRECT(ListeNonClassée[[#This Row],[Liste des opérations]]&amp;"!D12"),"")</f>
        <v/>
      </c>
      <c r="E90" s="137" t="str" cm="1">
        <f t="array" aca="1" ref="E90" ca="1">IFERROR(INDIRECT(ListeNonClassée[[#This Row],[Liste des opérations]]&amp;"!g12"),"")</f>
        <v/>
      </c>
      <c r="F90" s="66" t="str" cm="1">
        <f t="array" aca="1" ref="F90" ca="1">IFERROR(INDIRECT(ListeNonClassée[[#This Row],[Liste des opérations]]&amp;"!D65")&amp;"/"&amp;INDIRECT(ListeNonClassée[[#This Row],[Liste des opérations]]&amp;"!E65"),"")</f>
        <v/>
      </c>
      <c r="G90" s="66" t="str" cm="1">
        <f t="array" aca="1" ref="G90" ca="1">IFERROR(INDIRECT(ListeNonClassée[[#This Row],[Liste des opérations]]&amp;"!G65"),"")</f>
        <v/>
      </c>
      <c r="H90" s="66" t="str" cm="1">
        <f t="array" aca="1" ref="H90" ca="1">IFERROR(INDIRECT($B90&amp;"!D66")&amp;"/"&amp;INDIRECT($B90&amp;"!E66"),"")</f>
        <v/>
      </c>
      <c r="I90" s="66" t="str" cm="1">
        <f t="array" aca="1" ref="I90" ca="1">IFERROR(INDIRECT($B90&amp;"!G66"),"")</f>
        <v/>
      </c>
      <c r="J90" s="66" t="str" cm="1">
        <f t="array" aca="1" ref="J90" ca="1">IFERROR(INDIRECT(ListeNonClassée[[#This Row],[Liste des opérations]]&amp;"!D67")&amp;"/"&amp;INDIRECT($B90&amp;"!E67"),"")</f>
        <v/>
      </c>
      <c r="K90" s="66" t="str" cm="1">
        <f t="array" aca="1" ref="K90" ca="1">IFERROR(INDIRECT(ListeNonClassée[[#This Row],[Liste des opérations]]&amp;"!G67"),"")</f>
        <v/>
      </c>
      <c r="L90" s="66" t="str" cm="1">
        <f t="array" aca="1" ref="L90" ca="1">IFERROR(INDIRECT(ListeNonClassée[[#This Row],[Liste des opérations]]&amp;"!D68")&amp;"/"&amp;INDIRECT(ListeNonClassée[[#This Row],[Liste des opérations]]&amp;"!E68"),"")</f>
        <v/>
      </c>
      <c r="M90" s="67" t="str" cm="1">
        <f t="array" aca="1" ref="M90" ca="1">IFERROR(INDIRECT(ListeNonClassée[[#This Row],[Liste des opérations]]&amp;"!D68")/INDIRECT(ListeNonClassée[[#This Row],[Liste des opérations]]&amp;"!E68"),"")</f>
        <v/>
      </c>
      <c r="N90" s="66" t="str" cm="1">
        <f t="array" aca="1" ref="N90" ca="1">IFERROR(INDIRECT(ListeNonClassée[[#This Row],[Liste des opérations]]&amp;"!G68"),"")</f>
        <v/>
      </c>
      <c r="O90" s="139" t="str">
        <f ca="1">IF(ListeNonClassée[[#This Row],[avis]]="favorable",_xlfn.RANK.EQ(ListeNonClassée[[#This Row],[%]],ListeNonClassée[%]),"")</f>
        <v/>
      </c>
      <c r="P90" s="139" t="str">
        <f ca="1">IF(ListeNonClassée[[#This Row],[avis]]="défavorable",_xlfn.RANK.EQ(ListeNonClassée[[#This Row],[%]],ListeNonClassée[%]),"")</f>
        <v/>
      </c>
      <c r="Q90" s="139" t="str">
        <f ca="1">IF(SUM(ListeNonClassée[[#This Row],[Priorisation favorable ]:[Priorisation Défavorable]])=0,"",SUM(ListeNonClassée[[#This Row],[Priorisation favorable ]:[Priorisation Défavorable]]))</f>
        <v/>
      </c>
    </row>
    <row r="91" spans="2:17" ht="12.75" customHeight="1" x14ac:dyDescent="0.2">
      <c r="B91" s="61" t="str" cm="1">
        <f t="array" aca="1" ref="B91" ca="1">IF(ROWS($1:88)&lt;=COUNTA(ListeF),INDEX(MID(ListeF,FIND("]",ListeF)+1,100),ROWS($1:88)),"")</f>
        <v/>
      </c>
      <c r="C91" s="61" t="str" cm="1">
        <f t="array" aca="1" ref="C91" ca="1">IFERROR(INDIRECT(ListeNonClassée[[#This Row],[Liste des opérations]]&amp;"!D10"),"")</f>
        <v/>
      </c>
      <c r="D91" s="137" t="str" cm="1">
        <f t="array" aca="1" ref="D91" ca="1">IFERROR(INDIRECT(ListeNonClassée[[#This Row],[Liste des opérations]]&amp;"!D12"),"")</f>
        <v/>
      </c>
      <c r="E91" s="137" t="str" cm="1">
        <f t="array" aca="1" ref="E91" ca="1">IFERROR(INDIRECT(ListeNonClassée[[#This Row],[Liste des opérations]]&amp;"!g12"),"")</f>
        <v/>
      </c>
      <c r="F91" s="66" t="str" cm="1">
        <f t="array" aca="1" ref="F91" ca="1">IFERROR(INDIRECT(ListeNonClassée[[#This Row],[Liste des opérations]]&amp;"!D65")&amp;"/"&amp;INDIRECT(ListeNonClassée[[#This Row],[Liste des opérations]]&amp;"!E65"),"")</f>
        <v/>
      </c>
      <c r="G91" s="66" t="str" cm="1">
        <f t="array" aca="1" ref="G91" ca="1">IFERROR(INDIRECT(ListeNonClassée[[#This Row],[Liste des opérations]]&amp;"!G65"),"")</f>
        <v/>
      </c>
      <c r="H91" s="66" t="str" cm="1">
        <f t="array" aca="1" ref="H91" ca="1">IFERROR(INDIRECT($B91&amp;"!D66")&amp;"/"&amp;INDIRECT($B91&amp;"!E66"),"")</f>
        <v/>
      </c>
      <c r="I91" s="66" t="str" cm="1">
        <f t="array" aca="1" ref="I91" ca="1">IFERROR(INDIRECT($B91&amp;"!G66"),"")</f>
        <v/>
      </c>
      <c r="J91" s="66" t="str" cm="1">
        <f t="array" aca="1" ref="J91" ca="1">IFERROR(INDIRECT(ListeNonClassée[[#This Row],[Liste des opérations]]&amp;"!D67")&amp;"/"&amp;INDIRECT($B91&amp;"!E67"),"")</f>
        <v/>
      </c>
      <c r="K91" s="66" t="str" cm="1">
        <f t="array" aca="1" ref="K91" ca="1">IFERROR(INDIRECT(ListeNonClassée[[#This Row],[Liste des opérations]]&amp;"!G67"),"")</f>
        <v/>
      </c>
      <c r="L91" s="66" t="str" cm="1">
        <f t="array" aca="1" ref="L91" ca="1">IFERROR(INDIRECT(ListeNonClassée[[#This Row],[Liste des opérations]]&amp;"!D68")&amp;"/"&amp;INDIRECT(ListeNonClassée[[#This Row],[Liste des opérations]]&amp;"!E68"),"")</f>
        <v/>
      </c>
      <c r="M91" s="67" t="str" cm="1">
        <f t="array" aca="1" ref="M91" ca="1">IFERROR(INDIRECT(ListeNonClassée[[#This Row],[Liste des opérations]]&amp;"!D68")/INDIRECT(ListeNonClassée[[#This Row],[Liste des opérations]]&amp;"!E68"),"")</f>
        <v/>
      </c>
      <c r="N91" s="66" t="str" cm="1">
        <f t="array" aca="1" ref="N91" ca="1">IFERROR(INDIRECT(ListeNonClassée[[#This Row],[Liste des opérations]]&amp;"!G68"),"")</f>
        <v/>
      </c>
      <c r="O91" s="139" t="str">
        <f ca="1">IF(ListeNonClassée[[#This Row],[avis]]="favorable",_xlfn.RANK.EQ(ListeNonClassée[[#This Row],[%]],ListeNonClassée[%]),"")</f>
        <v/>
      </c>
      <c r="P91" s="139" t="str">
        <f ca="1">IF(ListeNonClassée[[#This Row],[avis]]="défavorable",_xlfn.RANK.EQ(ListeNonClassée[[#This Row],[%]],ListeNonClassée[%]),"")</f>
        <v/>
      </c>
      <c r="Q91" s="139" t="str">
        <f ca="1">IF(SUM(ListeNonClassée[[#This Row],[Priorisation favorable ]:[Priorisation Défavorable]])=0,"",SUM(ListeNonClassée[[#This Row],[Priorisation favorable ]:[Priorisation Défavorable]]))</f>
        <v/>
      </c>
    </row>
    <row r="92" spans="2:17" ht="12.75" customHeight="1" x14ac:dyDescent="0.2">
      <c r="B92" s="61" t="str" cm="1">
        <f t="array" aca="1" ref="B92" ca="1">IF(ROWS($1:89)&lt;=COUNTA(ListeF),INDEX(MID(ListeF,FIND("]",ListeF)+1,100),ROWS($1:89)),"")</f>
        <v/>
      </c>
      <c r="C92" s="61" t="str" cm="1">
        <f t="array" aca="1" ref="C92" ca="1">IFERROR(INDIRECT(ListeNonClassée[[#This Row],[Liste des opérations]]&amp;"!D10"),"")</f>
        <v/>
      </c>
      <c r="D92" s="137" t="str" cm="1">
        <f t="array" aca="1" ref="D92" ca="1">IFERROR(INDIRECT(ListeNonClassée[[#This Row],[Liste des opérations]]&amp;"!D12"),"")</f>
        <v/>
      </c>
      <c r="E92" s="137" t="str" cm="1">
        <f t="array" aca="1" ref="E92" ca="1">IFERROR(INDIRECT(ListeNonClassée[[#This Row],[Liste des opérations]]&amp;"!g12"),"")</f>
        <v/>
      </c>
      <c r="F92" s="66" t="str" cm="1">
        <f t="array" aca="1" ref="F92" ca="1">IFERROR(INDIRECT(ListeNonClassée[[#This Row],[Liste des opérations]]&amp;"!D65")&amp;"/"&amp;INDIRECT(ListeNonClassée[[#This Row],[Liste des opérations]]&amp;"!E65"),"")</f>
        <v/>
      </c>
      <c r="G92" s="66" t="str" cm="1">
        <f t="array" aca="1" ref="G92" ca="1">IFERROR(INDIRECT(ListeNonClassée[[#This Row],[Liste des opérations]]&amp;"!G65"),"")</f>
        <v/>
      </c>
      <c r="H92" s="66" t="str" cm="1">
        <f t="array" aca="1" ref="H92" ca="1">IFERROR(INDIRECT($B92&amp;"!D66")&amp;"/"&amp;INDIRECT($B92&amp;"!E66"),"")</f>
        <v/>
      </c>
      <c r="I92" s="66" t="str" cm="1">
        <f t="array" aca="1" ref="I92" ca="1">IFERROR(INDIRECT($B92&amp;"!G66"),"")</f>
        <v/>
      </c>
      <c r="J92" s="66" t="str" cm="1">
        <f t="array" aca="1" ref="J92" ca="1">IFERROR(INDIRECT(ListeNonClassée[[#This Row],[Liste des opérations]]&amp;"!D67")&amp;"/"&amp;INDIRECT($B92&amp;"!E67"),"")</f>
        <v/>
      </c>
      <c r="K92" s="66" t="str" cm="1">
        <f t="array" aca="1" ref="K92" ca="1">IFERROR(INDIRECT(ListeNonClassée[[#This Row],[Liste des opérations]]&amp;"!G67"),"")</f>
        <v/>
      </c>
      <c r="L92" s="66" t="str" cm="1">
        <f t="array" aca="1" ref="L92" ca="1">IFERROR(INDIRECT(ListeNonClassée[[#This Row],[Liste des opérations]]&amp;"!D68")&amp;"/"&amp;INDIRECT(ListeNonClassée[[#This Row],[Liste des opérations]]&amp;"!E68"),"")</f>
        <v/>
      </c>
      <c r="M92" s="67" t="str" cm="1">
        <f t="array" aca="1" ref="M92" ca="1">IFERROR(INDIRECT(ListeNonClassée[[#This Row],[Liste des opérations]]&amp;"!D68")/INDIRECT(ListeNonClassée[[#This Row],[Liste des opérations]]&amp;"!E68"),"")</f>
        <v/>
      </c>
      <c r="N92" s="66" t="str" cm="1">
        <f t="array" aca="1" ref="N92" ca="1">IFERROR(INDIRECT(ListeNonClassée[[#This Row],[Liste des opérations]]&amp;"!G68"),"")</f>
        <v/>
      </c>
      <c r="O92" s="139" t="str">
        <f ca="1">IF(ListeNonClassée[[#This Row],[avis]]="favorable",_xlfn.RANK.EQ(ListeNonClassée[[#This Row],[%]],ListeNonClassée[%]),"")</f>
        <v/>
      </c>
      <c r="P92" s="139" t="str">
        <f ca="1">IF(ListeNonClassée[[#This Row],[avis]]="défavorable",_xlfn.RANK.EQ(ListeNonClassée[[#This Row],[%]],ListeNonClassée[%]),"")</f>
        <v/>
      </c>
      <c r="Q92" s="139" t="str">
        <f ca="1">IF(SUM(ListeNonClassée[[#This Row],[Priorisation favorable ]:[Priorisation Défavorable]])=0,"",SUM(ListeNonClassée[[#This Row],[Priorisation favorable ]:[Priorisation Défavorable]]))</f>
        <v/>
      </c>
    </row>
    <row r="93" spans="2:17" ht="12.75" customHeight="1" x14ac:dyDescent="0.2">
      <c r="B93" s="61" t="str" cm="1">
        <f t="array" aca="1" ref="B93" ca="1">IF(ROWS($1:90)&lt;=COUNTA(ListeF),INDEX(MID(ListeF,FIND("]",ListeF)+1,100),ROWS($1:90)),"")</f>
        <v/>
      </c>
      <c r="C93" s="61" t="str" cm="1">
        <f t="array" aca="1" ref="C93" ca="1">IFERROR(INDIRECT(ListeNonClassée[[#This Row],[Liste des opérations]]&amp;"!D10"),"")</f>
        <v/>
      </c>
      <c r="D93" s="137" t="str" cm="1">
        <f t="array" aca="1" ref="D93" ca="1">IFERROR(INDIRECT(ListeNonClassée[[#This Row],[Liste des opérations]]&amp;"!D12"),"")</f>
        <v/>
      </c>
      <c r="E93" s="137" t="str" cm="1">
        <f t="array" aca="1" ref="E93" ca="1">IFERROR(INDIRECT(ListeNonClassée[[#This Row],[Liste des opérations]]&amp;"!g12"),"")</f>
        <v/>
      </c>
      <c r="F93" s="66" t="str" cm="1">
        <f t="array" aca="1" ref="F93" ca="1">IFERROR(INDIRECT(ListeNonClassée[[#This Row],[Liste des opérations]]&amp;"!D65")&amp;"/"&amp;INDIRECT(ListeNonClassée[[#This Row],[Liste des opérations]]&amp;"!E65"),"")</f>
        <v/>
      </c>
      <c r="G93" s="66" t="str" cm="1">
        <f t="array" aca="1" ref="G93" ca="1">IFERROR(INDIRECT(ListeNonClassée[[#This Row],[Liste des opérations]]&amp;"!G65"),"")</f>
        <v/>
      </c>
      <c r="H93" s="66" t="str" cm="1">
        <f t="array" aca="1" ref="H93" ca="1">IFERROR(INDIRECT($B93&amp;"!D66")&amp;"/"&amp;INDIRECT($B93&amp;"!E66"),"")</f>
        <v/>
      </c>
      <c r="I93" s="66" t="str" cm="1">
        <f t="array" aca="1" ref="I93" ca="1">IFERROR(INDIRECT($B93&amp;"!G66"),"")</f>
        <v/>
      </c>
      <c r="J93" s="66" t="str" cm="1">
        <f t="array" aca="1" ref="J93" ca="1">IFERROR(INDIRECT(ListeNonClassée[[#This Row],[Liste des opérations]]&amp;"!D67")&amp;"/"&amp;INDIRECT($B93&amp;"!E67"),"")</f>
        <v/>
      </c>
      <c r="K93" s="66" t="str" cm="1">
        <f t="array" aca="1" ref="K93" ca="1">IFERROR(INDIRECT(ListeNonClassée[[#This Row],[Liste des opérations]]&amp;"!G67"),"")</f>
        <v/>
      </c>
      <c r="L93" s="66" t="str" cm="1">
        <f t="array" aca="1" ref="L93" ca="1">IFERROR(INDIRECT(ListeNonClassée[[#This Row],[Liste des opérations]]&amp;"!D68")&amp;"/"&amp;INDIRECT(ListeNonClassée[[#This Row],[Liste des opérations]]&amp;"!E68"),"")</f>
        <v/>
      </c>
      <c r="M93" s="67" t="str" cm="1">
        <f t="array" aca="1" ref="M93" ca="1">IFERROR(INDIRECT(ListeNonClassée[[#This Row],[Liste des opérations]]&amp;"!D68")/INDIRECT(ListeNonClassée[[#This Row],[Liste des opérations]]&amp;"!E68"),"")</f>
        <v/>
      </c>
      <c r="N93" s="66" t="str" cm="1">
        <f t="array" aca="1" ref="N93" ca="1">IFERROR(INDIRECT(ListeNonClassée[[#This Row],[Liste des opérations]]&amp;"!G68"),"")</f>
        <v/>
      </c>
      <c r="O93" s="139" t="str">
        <f ca="1">IF(ListeNonClassée[[#This Row],[avis]]="favorable",_xlfn.RANK.EQ(ListeNonClassée[[#This Row],[%]],ListeNonClassée[%]),"")</f>
        <v/>
      </c>
      <c r="P93" s="139" t="str">
        <f ca="1">IF(ListeNonClassée[[#This Row],[avis]]="défavorable",_xlfn.RANK.EQ(ListeNonClassée[[#This Row],[%]],ListeNonClassée[%]),"")</f>
        <v/>
      </c>
      <c r="Q93" s="139" t="str">
        <f ca="1">IF(SUM(ListeNonClassée[[#This Row],[Priorisation favorable ]:[Priorisation Défavorable]])=0,"",SUM(ListeNonClassée[[#This Row],[Priorisation favorable ]:[Priorisation Défavorable]]))</f>
        <v/>
      </c>
    </row>
    <row r="94" spans="2:17" ht="12.75" customHeight="1" x14ac:dyDescent="0.2">
      <c r="B94" s="61" t="str" cm="1">
        <f t="array" aca="1" ref="B94" ca="1">IF(ROWS($1:91)&lt;=COUNTA(ListeF),INDEX(MID(ListeF,FIND("]",ListeF)+1,100),ROWS($1:91)),"")</f>
        <v/>
      </c>
      <c r="C94" s="61" t="str" cm="1">
        <f t="array" aca="1" ref="C94" ca="1">IFERROR(INDIRECT(ListeNonClassée[[#This Row],[Liste des opérations]]&amp;"!D10"),"")</f>
        <v/>
      </c>
      <c r="D94" s="137" t="str" cm="1">
        <f t="array" aca="1" ref="D94" ca="1">IFERROR(INDIRECT(ListeNonClassée[[#This Row],[Liste des opérations]]&amp;"!D12"),"")</f>
        <v/>
      </c>
      <c r="E94" s="137" t="str" cm="1">
        <f t="array" aca="1" ref="E94" ca="1">IFERROR(INDIRECT(ListeNonClassée[[#This Row],[Liste des opérations]]&amp;"!g12"),"")</f>
        <v/>
      </c>
      <c r="F94" s="66" t="str" cm="1">
        <f t="array" aca="1" ref="F94" ca="1">IFERROR(INDIRECT(ListeNonClassée[[#This Row],[Liste des opérations]]&amp;"!D65")&amp;"/"&amp;INDIRECT(ListeNonClassée[[#This Row],[Liste des opérations]]&amp;"!E65"),"")</f>
        <v/>
      </c>
      <c r="G94" s="66" t="str" cm="1">
        <f t="array" aca="1" ref="G94" ca="1">IFERROR(INDIRECT(ListeNonClassée[[#This Row],[Liste des opérations]]&amp;"!G65"),"")</f>
        <v/>
      </c>
      <c r="H94" s="66" t="str" cm="1">
        <f t="array" aca="1" ref="H94" ca="1">IFERROR(INDIRECT($B94&amp;"!D66")&amp;"/"&amp;INDIRECT($B94&amp;"!E66"),"")</f>
        <v/>
      </c>
      <c r="I94" s="66" t="str" cm="1">
        <f t="array" aca="1" ref="I94" ca="1">IFERROR(INDIRECT($B94&amp;"!G66"),"")</f>
        <v/>
      </c>
      <c r="J94" s="66" t="str" cm="1">
        <f t="array" aca="1" ref="J94" ca="1">IFERROR(INDIRECT(ListeNonClassée[[#This Row],[Liste des opérations]]&amp;"!D67")&amp;"/"&amp;INDIRECT($B94&amp;"!E67"),"")</f>
        <v/>
      </c>
      <c r="K94" s="66" t="str" cm="1">
        <f t="array" aca="1" ref="K94" ca="1">IFERROR(INDIRECT(ListeNonClassée[[#This Row],[Liste des opérations]]&amp;"!G67"),"")</f>
        <v/>
      </c>
      <c r="L94" s="66" t="str" cm="1">
        <f t="array" aca="1" ref="L94" ca="1">IFERROR(INDIRECT(ListeNonClassée[[#This Row],[Liste des opérations]]&amp;"!D68")&amp;"/"&amp;INDIRECT(ListeNonClassée[[#This Row],[Liste des opérations]]&amp;"!E68"),"")</f>
        <v/>
      </c>
      <c r="M94" s="67" t="str" cm="1">
        <f t="array" aca="1" ref="M94" ca="1">IFERROR(INDIRECT(ListeNonClassée[[#This Row],[Liste des opérations]]&amp;"!D68")/INDIRECT(ListeNonClassée[[#This Row],[Liste des opérations]]&amp;"!E68"),"")</f>
        <v/>
      </c>
      <c r="N94" s="66" t="str" cm="1">
        <f t="array" aca="1" ref="N94" ca="1">IFERROR(INDIRECT(ListeNonClassée[[#This Row],[Liste des opérations]]&amp;"!G68"),"")</f>
        <v/>
      </c>
      <c r="O94" s="139" t="str">
        <f ca="1">IF(ListeNonClassée[[#This Row],[avis]]="favorable",_xlfn.RANK.EQ(ListeNonClassée[[#This Row],[%]],ListeNonClassée[%]),"")</f>
        <v/>
      </c>
      <c r="P94" s="139" t="str">
        <f ca="1">IF(ListeNonClassée[[#This Row],[avis]]="défavorable",_xlfn.RANK.EQ(ListeNonClassée[[#This Row],[%]],ListeNonClassée[%]),"")</f>
        <v/>
      </c>
      <c r="Q94" s="139" t="str">
        <f ca="1">IF(SUM(ListeNonClassée[[#This Row],[Priorisation favorable ]:[Priorisation Défavorable]])=0,"",SUM(ListeNonClassée[[#This Row],[Priorisation favorable ]:[Priorisation Défavorable]]))</f>
        <v/>
      </c>
    </row>
    <row r="95" spans="2:17" ht="12.75" customHeight="1" x14ac:dyDescent="0.2">
      <c r="B95" s="61" t="str" cm="1">
        <f t="array" aca="1" ref="B95" ca="1">IF(ROWS($1:92)&lt;=COUNTA(ListeF),INDEX(MID(ListeF,FIND("]",ListeF)+1,100),ROWS($1:92)),"")</f>
        <v/>
      </c>
      <c r="C95" s="61" t="str" cm="1">
        <f t="array" aca="1" ref="C95" ca="1">IFERROR(INDIRECT(ListeNonClassée[[#This Row],[Liste des opérations]]&amp;"!D10"),"")</f>
        <v/>
      </c>
      <c r="D95" s="137" t="str" cm="1">
        <f t="array" aca="1" ref="D95" ca="1">IFERROR(INDIRECT(ListeNonClassée[[#This Row],[Liste des opérations]]&amp;"!D12"),"")</f>
        <v/>
      </c>
      <c r="E95" s="137" t="str" cm="1">
        <f t="array" aca="1" ref="E95" ca="1">IFERROR(INDIRECT(ListeNonClassée[[#This Row],[Liste des opérations]]&amp;"!g12"),"")</f>
        <v/>
      </c>
      <c r="F95" s="66" t="str" cm="1">
        <f t="array" aca="1" ref="F95" ca="1">IFERROR(INDIRECT(ListeNonClassée[[#This Row],[Liste des opérations]]&amp;"!D65")&amp;"/"&amp;INDIRECT(ListeNonClassée[[#This Row],[Liste des opérations]]&amp;"!E65"),"")</f>
        <v/>
      </c>
      <c r="G95" s="66" t="str" cm="1">
        <f t="array" aca="1" ref="G95" ca="1">IFERROR(INDIRECT(ListeNonClassée[[#This Row],[Liste des opérations]]&amp;"!G65"),"")</f>
        <v/>
      </c>
      <c r="H95" s="66" t="str" cm="1">
        <f t="array" aca="1" ref="H95" ca="1">IFERROR(INDIRECT($B95&amp;"!D66")&amp;"/"&amp;INDIRECT($B95&amp;"!E66"),"")</f>
        <v/>
      </c>
      <c r="I95" s="66" t="str" cm="1">
        <f t="array" aca="1" ref="I95" ca="1">IFERROR(INDIRECT($B95&amp;"!G66"),"")</f>
        <v/>
      </c>
      <c r="J95" s="66" t="str" cm="1">
        <f t="array" aca="1" ref="J95" ca="1">IFERROR(INDIRECT(ListeNonClassée[[#This Row],[Liste des opérations]]&amp;"!D67")&amp;"/"&amp;INDIRECT($B95&amp;"!E67"),"")</f>
        <v/>
      </c>
      <c r="K95" s="66" t="str" cm="1">
        <f t="array" aca="1" ref="K95" ca="1">IFERROR(INDIRECT(ListeNonClassée[[#This Row],[Liste des opérations]]&amp;"!G67"),"")</f>
        <v/>
      </c>
      <c r="L95" s="66" t="str" cm="1">
        <f t="array" aca="1" ref="L95" ca="1">IFERROR(INDIRECT(ListeNonClassée[[#This Row],[Liste des opérations]]&amp;"!D68")&amp;"/"&amp;INDIRECT(ListeNonClassée[[#This Row],[Liste des opérations]]&amp;"!E68"),"")</f>
        <v/>
      </c>
      <c r="M95" s="67" t="str" cm="1">
        <f t="array" aca="1" ref="M95" ca="1">IFERROR(INDIRECT(ListeNonClassée[[#This Row],[Liste des opérations]]&amp;"!D68")/INDIRECT(ListeNonClassée[[#This Row],[Liste des opérations]]&amp;"!E68"),"")</f>
        <v/>
      </c>
      <c r="N95" s="66" t="str" cm="1">
        <f t="array" aca="1" ref="N95" ca="1">IFERROR(INDIRECT(ListeNonClassée[[#This Row],[Liste des opérations]]&amp;"!G68"),"")</f>
        <v/>
      </c>
      <c r="O95" s="139" t="str">
        <f ca="1">IF(ListeNonClassée[[#This Row],[avis]]="favorable",_xlfn.RANK.EQ(ListeNonClassée[[#This Row],[%]],ListeNonClassée[%]),"")</f>
        <v/>
      </c>
      <c r="P95" s="139" t="str">
        <f ca="1">IF(ListeNonClassée[[#This Row],[avis]]="défavorable",_xlfn.RANK.EQ(ListeNonClassée[[#This Row],[%]],ListeNonClassée[%]),"")</f>
        <v/>
      </c>
      <c r="Q95" s="139" t="str">
        <f ca="1">IF(SUM(ListeNonClassée[[#This Row],[Priorisation favorable ]:[Priorisation Défavorable]])=0,"",SUM(ListeNonClassée[[#This Row],[Priorisation favorable ]:[Priorisation Défavorable]]))</f>
        <v/>
      </c>
    </row>
    <row r="96" spans="2:17" ht="12.75" customHeight="1" x14ac:dyDescent="0.2">
      <c r="B96" s="61" t="str" cm="1">
        <f t="array" aca="1" ref="B96" ca="1">IF(ROWS($1:93)&lt;=COUNTA(ListeF),INDEX(MID(ListeF,FIND("]",ListeF)+1,100),ROWS($1:93)),"")</f>
        <v/>
      </c>
      <c r="C96" s="61" t="str" cm="1">
        <f t="array" aca="1" ref="C96" ca="1">IFERROR(INDIRECT(ListeNonClassée[[#This Row],[Liste des opérations]]&amp;"!D10"),"")</f>
        <v/>
      </c>
      <c r="D96" s="137" t="str" cm="1">
        <f t="array" aca="1" ref="D96" ca="1">IFERROR(INDIRECT(ListeNonClassée[[#This Row],[Liste des opérations]]&amp;"!D12"),"")</f>
        <v/>
      </c>
      <c r="E96" s="137" t="str" cm="1">
        <f t="array" aca="1" ref="E96" ca="1">IFERROR(INDIRECT(ListeNonClassée[[#This Row],[Liste des opérations]]&amp;"!g12"),"")</f>
        <v/>
      </c>
      <c r="F96" s="66" t="str" cm="1">
        <f t="array" aca="1" ref="F96" ca="1">IFERROR(INDIRECT(ListeNonClassée[[#This Row],[Liste des opérations]]&amp;"!D65")&amp;"/"&amp;INDIRECT(ListeNonClassée[[#This Row],[Liste des opérations]]&amp;"!E65"),"")</f>
        <v/>
      </c>
      <c r="G96" s="66" t="str" cm="1">
        <f t="array" aca="1" ref="G96" ca="1">IFERROR(INDIRECT(ListeNonClassée[[#This Row],[Liste des opérations]]&amp;"!G65"),"")</f>
        <v/>
      </c>
      <c r="H96" s="66" t="str" cm="1">
        <f t="array" aca="1" ref="H96" ca="1">IFERROR(INDIRECT($B96&amp;"!D66")&amp;"/"&amp;INDIRECT($B96&amp;"!E66"),"")</f>
        <v/>
      </c>
      <c r="I96" s="66" t="str" cm="1">
        <f t="array" aca="1" ref="I96" ca="1">IFERROR(INDIRECT($B96&amp;"!G66"),"")</f>
        <v/>
      </c>
      <c r="J96" s="66" t="str" cm="1">
        <f t="array" aca="1" ref="J96" ca="1">IFERROR(INDIRECT(ListeNonClassée[[#This Row],[Liste des opérations]]&amp;"!D67")&amp;"/"&amp;INDIRECT($B96&amp;"!E67"),"")</f>
        <v/>
      </c>
      <c r="K96" s="66" t="str" cm="1">
        <f t="array" aca="1" ref="K96" ca="1">IFERROR(INDIRECT(ListeNonClassée[[#This Row],[Liste des opérations]]&amp;"!G67"),"")</f>
        <v/>
      </c>
      <c r="L96" s="66" t="str" cm="1">
        <f t="array" aca="1" ref="L96" ca="1">IFERROR(INDIRECT(ListeNonClassée[[#This Row],[Liste des opérations]]&amp;"!D68")&amp;"/"&amp;INDIRECT(ListeNonClassée[[#This Row],[Liste des opérations]]&amp;"!E68"),"")</f>
        <v/>
      </c>
      <c r="M96" s="67" t="str" cm="1">
        <f t="array" aca="1" ref="M96" ca="1">IFERROR(INDIRECT(ListeNonClassée[[#This Row],[Liste des opérations]]&amp;"!D68")/INDIRECT(ListeNonClassée[[#This Row],[Liste des opérations]]&amp;"!E68"),"")</f>
        <v/>
      </c>
      <c r="N96" s="66" t="str" cm="1">
        <f t="array" aca="1" ref="N96" ca="1">IFERROR(INDIRECT(ListeNonClassée[[#This Row],[Liste des opérations]]&amp;"!G68"),"")</f>
        <v/>
      </c>
      <c r="O96" s="139" t="str">
        <f ca="1">IF(ListeNonClassée[[#This Row],[avis]]="favorable",_xlfn.RANK.EQ(ListeNonClassée[[#This Row],[%]],ListeNonClassée[%]),"")</f>
        <v/>
      </c>
      <c r="P96" s="139" t="str">
        <f ca="1">IF(ListeNonClassée[[#This Row],[avis]]="défavorable",_xlfn.RANK.EQ(ListeNonClassée[[#This Row],[%]],ListeNonClassée[%]),"")</f>
        <v/>
      </c>
      <c r="Q96" s="139" t="str">
        <f ca="1">IF(SUM(ListeNonClassée[[#This Row],[Priorisation favorable ]:[Priorisation Défavorable]])=0,"",SUM(ListeNonClassée[[#This Row],[Priorisation favorable ]:[Priorisation Défavorable]]))</f>
        <v/>
      </c>
    </row>
    <row r="97" spans="2:17" ht="12.75" customHeight="1" x14ac:dyDescent="0.2">
      <c r="B97" s="61" t="str" cm="1">
        <f t="array" aca="1" ref="B97" ca="1">IF(ROWS($1:94)&lt;=COUNTA(ListeF),INDEX(MID(ListeF,FIND("]",ListeF)+1,100),ROWS($1:94)),"")</f>
        <v/>
      </c>
      <c r="C97" s="61" t="str" cm="1">
        <f t="array" aca="1" ref="C97" ca="1">IFERROR(INDIRECT(ListeNonClassée[[#This Row],[Liste des opérations]]&amp;"!D10"),"")</f>
        <v/>
      </c>
      <c r="D97" s="137" t="str" cm="1">
        <f t="array" aca="1" ref="D97" ca="1">IFERROR(INDIRECT(ListeNonClassée[[#This Row],[Liste des opérations]]&amp;"!D12"),"")</f>
        <v/>
      </c>
      <c r="E97" s="137" t="str" cm="1">
        <f t="array" aca="1" ref="E97" ca="1">IFERROR(INDIRECT(ListeNonClassée[[#This Row],[Liste des opérations]]&amp;"!g12"),"")</f>
        <v/>
      </c>
      <c r="F97" s="66" t="str" cm="1">
        <f t="array" aca="1" ref="F97" ca="1">IFERROR(INDIRECT(ListeNonClassée[[#This Row],[Liste des opérations]]&amp;"!D65")&amp;"/"&amp;INDIRECT(ListeNonClassée[[#This Row],[Liste des opérations]]&amp;"!E65"),"")</f>
        <v/>
      </c>
      <c r="G97" s="66" t="str" cm="1">
        <f t="array" aca="1" ref="G97" ca="1">IFERROR(INDIRECT(ListeNonClassée[[#This Row],[Liste des opérations]]&amp;"!G65"),"")</f>
        <v/>
      </c>
      <c r="H97" s="66" t="str" cm="1">
        <f t="array" aca="1" ref="H97" ca="1">IFERROR(INDIRECT($B97&amp;"!D66")&amp;"/"&amp;INDIRECT($B97&amp;"!E66"),"")</f>
        <v/>
      </c>
      <c r="I97" s="66" t="str" cm="1">
        <f t="array" aca="1" ref="I97" ca="1">IFERROR(INDIRECT($B97&amp;"!G66"),"")</f>
        <v/>
      </c>
      <c r="J97" s="66" t="str" cm="1">
        <f t="array" aca="1" ref="J97" ca="1">IFERROR(INDIRECT(ListeNonClassée[[#This Row],[Liste des opérations]]&amp;"!D67")&amp;"/"&amp;INDIRECT($B97&amp;"!E67"),"")</f>
        <v/>
      </c>
      <c r="K97" s="66" t="str" cm="1">
        <f t="array" aca="1" ref="K97" ca="1">IFERROR(INDIRECT(ListeNonClassée[[#This Row],[Liste des opérations]]&amp;"!G67"),"")</f>
        <v/>
      </c>
      <c r="L97" s="66" t="str" cm="1">
        <f t="array" aca="1" ref="L97" ca="1">IFERROR(INDIRECT(ListeNonClassée[[#This Row],[Liste des opérations]]&amp;"!D68")&amp;"/"&amp;INDIRECT(ListeNonClassée[[#This Row],[Liste des opérations]]&amp;"!E68"),"")</f>
        <v/>
      </c>
      <c r="M97" s="67" t="str" cm="1">
        <f t="array" aca="1" ref="M97" ca="1">IFERROR(INDIRECT(ListeNonClassée[[#This Row],[Liste des opérations]]&amp;"!D68")/INDIRECT(ListeNonClassée[[#This Row],[Liste des opérations]]&amp;"!E68"),"")</f>
        <v/>
      </c>
      <c r="N97" s="66" t="str" cm="1">
        <f t="array" aca="1" ref="N97" ca="1">IFERROR(INDIRECT(ListeNonClassée[[#This Row],[Liste des opérations]]&amp;"!G68"),"")</f>
        <v/>
      </c>
      <c r="O97" s="139" t="str">
        <f ca="1">IF(ListeNonClassée[[#This Row],[avis]]="favorable",_xlfn.RANK.EQ(ListeNonClassée[[#This Row],[%]],ListeNonClassée[%]),"")</f>
        <v/>
      </c>
      <c r="P97" s="139" t="str">
        <f ca="1">IF(ListeNonClassée[[#This Row],[avis]]="défavorable",_xlfn.RANK.EQ(ListeNonClassée[[#This Row],[%]],ListeNonClassée[%]),"")</f>
        <v/>
      </c>
      <c r="Q97" s="139" t="str">
        <f ca="1">IF(SUM(ListeNonClassée[[#This Row],[Priorisation favorable ]:[Priorisation Défavorable]])=0,"",SUM(ListeNonClassée[[#This Row],[Priorisation favorable ]:[Priorisation Défavorable]]))</f>
        <v/>
      </c>
    </row>
    <row r="98" spans="2:17" ht="12.75" customHeight="1" x14ac:dyDescent="0.2">
      <c r="B98" s="61" t="str" cm="1">
        <f t="array" aca="1" ref="B98" ca="1">IF(ROWS($1:95)&lt;=COUNTA(ListeF),INDEX(MID(ListeF,FIND("]",ListeF)+1,100),ROWS($1:95)),"")</f>
        <v/>
      </c>
      <c r="C98" s="61" t="str" cm="1">
        <f t="array" aca="1" ref="C98" ca="1">IFERROR(INDIRECT(ListeNonClassée[[#This Row],[Liste des opérations]]&amp;"!D10"),"")</f>
        <v/>
      </c>
      <c r="D98" s="137" t="str" cm="1">
        <f t="array" aca="1" ref="D98" ca="1">IFERROR(INDIRECT(ListeNonClassée[[#This Row],[Liste des opérations]]&amp;"!D12"),"")</f>
        <v/>
      </c>
      <c r="E98" s="137" t="str" cm="1">
        <f t="array" aca="1" ref="E98" ca="1">IFERROR(INDIRECT(ListeNonClassée[[#This Row],[Liste des opérations]]&amp;"!g12"),"")</f>
        <v/>
      </c>
      <c r="F98" s="66" t="str" cm="1">
        <f t="array" aca="1" ref="F98" ca="1">IFERROR(INDIRECT(ListeNonClassée[[#This Row],[Liste des opérations]]&amp;"!D65")&amp;"/"&amp;INDIRECT(ListeNonClassée[[#This Row],[Liste des opérations]]&amp;"!E65"),"")</f>
        <v/>
      </c>
      <c r="G98" s="66" t="str" cm="1">
        <f t="array" aca="1" ref="G98" ca="1">IFERROR(INDIRECT(ListeNonClassée[[#This Row],[Liste des opérations]]&amp;"!G65"),"")</f>
        <v/>
      </c>
      <c r="H98" s="66" t="str" cm="1">
        <f t="array" aca="1" ref="H98" ca="1">IFERROR(INDIRECT($B98&amp;"!D66")&amp;"/"&amp;INDIRECT($B98&amp;"!E66"),"")</f>
        <v/>
      </c>
      <c r="I98" s="66" t="str" cm="1">
        <f t="array" aca="1" ref="I98" ca="1">IFERROR(INDIRECT($B98&amp;"!G66"),"")</f>
        <v/>
      </c>
      <c r="J98" s="66" t="str" cm="1">
        <f t="array" aca="1" ref="J98" ca="1">IFERROR(INDIRECT(ListeNonClassée[[#This Row],[Liste des opérations]]&amp;"!D67")&amp;"/"&amp;INDIRECT($B98&amp;"!E67"),"")</f>
        <v/>
      </c>
      <c r="K98" s="66" t="str" cm="1">
        <f t="array" aca="1" ref="K98" ca="1">IFERROR(INDIRECT(ListeNonClassée[[#This Row],[Liste des opérations]]&amp;"!G67"),"")</f>
        <v/>
      </c>
      <c r="L98" s="66" t="str" cm="1">
        <f t="array" aca="1" ref="L98" ca="1">IFERROR(INDIRECT(ListeNonClassée[[#This Row],[Liste des opérations]]&amp;"!D68")&amp;"/"&amp;INDIRECT(ListeNonClassée[[#This Row],[Liste des opérations]]&amp;"!E68"),"")</f>
        <v/>
      </c>
      <c r="M98" s="67" t="str" cm="1">
        <f t="array" aca="1" ref="M98" ca="1">IFERROR(INDIRECT(ListeNonClassée[[#This Row],[Liste des opérations]]&amp;"!D68")/INDIRECT(ListeNonClassée[[#This Row],[Liste des opérations]]&amp;"!E68"),"")</f>
        <v/>
      </c>
      <c r="N98" s="66" t="str" cm="1">
        <f t="array" aca="1" ref="N98" ca="1">IFERROR(INDIRECT(ListeNonClassée[[#This Row],[Liste des opérations]]&amp;"!G68"),"")</f>
        <v/>
      </c>
      <c r="O98" s="139" t="str">
        <f ca="1">IF(ListeNonClassée[[#This Row],[avis]]="favorable",_xlfn.RANK.EQ(ListeNonClassée[[#This Row],[%]],ListeNonClassée[%]),"")</f>
        <v/>
      </c>
      <c r="P98" s="139" t="str">
        <f ca="1">IF(ListeNonClassée[[#This Row],[avis]]="défavorable",_xlfn.RANK.EQ(ListeNonClassée[[#This Row],[%]],ListeNonClassée[%]),"")</f>
        <v/>
      </c>
      <c r="Q98" s="139" t="str">
        <f ca="1">IF(SUM(ListeNonClassée[[#This Row],[Priorisation favorable ]:[Priorisation Défavorable]])=0,"",SUM(ListeNonClassée[[#This Row],[Priorisation favorable ]:[Priorisation Défavorable]]))</f>
        <v/>
      </c>
    </row>
    <row r="99" spans="2:17" ht="12.75" customHeight="1" x14ac:dyDescent="0.2">
      <c r="B99" s="61" t="str" cm="1">
        <f t="array" aca="1" ref="B99" ca="1">IF(ROWS($1:96)&lt;=COUNTA(ListeF),INDEX(MID(ListeF,FIND("]",ListeF)+1,100),ROWS($1:96)),"")</f>
        <v/>
      </c>
      <c r="C99" s="61" t="str" cm="1">
        <f t="array" aca="1" ref="C99" ca="1">IFERROR(INDIRECT(ListeNonClassée[[#This Row],[Liste des opérations]]&amp;"!D10"),"")</f>
        <v/>
      </c>
      <c r="D99" s="137" t="str" cm="1">
        <f t="array" aca="1" ref="D99" ca="1">IFERROR(INDIRECT(ListeNonClassée[[#This Row],[Liste des opérations]]&amp;"!D12"),"")</f>
        <v/>
      </c>
      <c r="E99" s="137" t="str" cm="1">
        <f t="array" aca="1" ref="E99" ca="1">IFERROR(INDIRECT(ListeNonClassée[[#This Row],[Liste des opérations]]&amp;"!g12"),"")</f>
        <v/>
      </c>
      <c r="F99" s="66" t="str" cm="1">
        <f t="array" aca="1" ref="F99" ca="1">IFERROR(INDIRECT(ListeNonClassée[[#This Row],[Liste des opérations]]&amp;"!D65")&amp;"/"&amp;INDIRECT(ListeNonClassée[[#This Row],[Liste des opérations]]&amp;"!E65"),"")</f>
        <v/>
      </c>
      <c r="G99" s="66" t="str" cm="1">
        <f t="array" aca="1" ref="G99" ca="1">IFERROR(INDIRECT(ListeNonClassée[[#This Row],[Liste des opérations]]&amp;"!G65"),"")</f>
        <v/>
      </c>
      <c r="H99" s="66" t="str" cm="1">
        <f t="array" aca="1" ref="H99" ca="1">IFERROR(INDIRECT($B99&amp;"!D66")&amp;"/"&amp;INDIRECT($B99&amp;"!E66"),"")</f>
        <v/>
      </c>
      <c r="I99" s="66" t="str" cm="1">
        <f t="array" aca="1" ref="I99" ca="1">IFERROR(INDIRECT($B99&amp;"!G66"),"")</f>
        <v/>
      </c>
      <c r="J99" s="66" t="str" cm="1">
        <f t="array" aca="1" ref="J99" ca="1">IFERROR(INDIRECT(ListeNonClassée[[#This Row],[Liste des opérations]]&amp;"!D67")&amp;"/"&amp;INDIRECT($B99&amp;"!E67"),"")</f>
        <v/>
      </c>
      <c r="K99" s="66" t="str" cm="1">
        <f t="array" aca="1" ref="K99" ca="1">IFERROR(INDIRECT(ListeNonClassée[[#This Row],[Liste des opérations]]&amp;"!G67"),"")</f>
        <v/>
      </c>
      <c r="L99" s="66" t="str" cm="1">
        <f t="array" aca="1" ref="L99" ca="1">IFERROR(INDIRECT(ListeNonClassée[[#This Row],[Liste des opérations]]&amp;"!D68")&amp;"/"&amp;INDIRECT(ListeNonClassée[[#This Row],[Liste des opérations]]&amp;"!E68"),"")</f>
        <v/>
      </c>
      <c r="M99" s="67" t="str" cm="1">
        <f t="array" aca="1" ref="M99" ca="1">IFERROR(INDIRECT(ListeNonClassée[[#This Row],[Liste des opérations]]&amp;"!D68")/INDIRECT(ListeNonClassée[[#This Row],[Liste des opérations]]&amp;"!E68"),"")</f>
        <v/>
      </c>
      <c r="N99" s="66" t="str" cm="1">
        <f t="array" aca="1" ref="N99" ca="1">IFERROR(INDIRECT(ListeNonClassée[[#This Row],[Liste des opérations]]&amp;"!G68"),"")</f>
        <v/>
      </c>
      <c r="O99" s="139" t="str">
        <f ca="1">IF(ListeNonClassée[[#This Row],[avis]]="favorable",_xlfn.RANK.EQ(ListeNonClassée[[#This Row],[%]],ListeNonClassée[%]),"")</f>
        <v/>
      </c>
      <c r="P99" s="139" t="str">
        <f ca="1">IF(ListeNonClassée[[#This Row],[avis]]="défavorable",_xlfn.RANK.EQ(ListeNonClassée[[#This Row],[%]],ListeNonClassée[%]),"")</f>
        <v/>
      </c>
      <c r="Q99" s="139" t="str">
        <f ca="1">IF(SUM(ListeNonClassée[[#This Row],[Priorisation favorable ]:[Priorisation Défavorable]])=0,"",SUM(ListeNonClassée[[#This Row],[Priorisation favorable ]:[Priorisation Défavorable]]))</f>
        <v/>
      </c>
    </row>
    <row r="100" spans="2:17" ht="12.75" customHeight="1" x14ac:dyDescent="0.2">
      <c r="B100" s="61" t="str" cm="1">
        <f t="array" aca="1" ref="B100" ca="1">IF(ROWS($1:97)&lt;=COUNTA(ListeF),INDEX(MID(ListeF,FIND("]",ListeF)+1,100),ROWS($1:97)),"")</f>
        <v/>
      </c>
      <c r="C100" s="61" t="str" cm="1">
        <f t="array" aca="1" ref="C100" ca="1">IFERROR(INDIRECT(ListeNonClassée[[#This Row],[Liste des opérations]]&amp;"!D10"),"")</f>
        <v/>
      </c>
      <c r="D100" s="137" t="str" cm="1">
        <f t="array" aca="1" ref="D100" ca="1">IFERROR(INDIRECT(ListeNonClassée[[#This Row],[Liste des opérations]]&amp;"!D12"),"")</f>
        <v/>
      </c>
      <c r="E100" s="137" t="str" cm="1">
        <f t="array" aca="1" ref="E100" ca="1">IFERROR(INDIRECT(ListeNonClassée[[#This Row],[Liste des opérations]]&amp;"!g12"),"")</f>
        <v/>
      </c>
      <c r="F100" s="66" t="str" cm="1">
        <f t="array" aca="1" ref="F100" ca="1">IFERROR(INDIRECT(ListeNonClassée[[#This Row],[Liste des opérations]]&amp;"!D65")&amp;"/"&amp;INDIRECT(ListeNonClassée[[#This Row],[Liste des opérations]]&amp;"!E65"),"")</f>
        <v/>
      </c>
      <c r="G100" s="66" t="str" cm="1">
        <f t="array" aca="1" ref="G100" ca="1">IFERROR(INDIRECT(ListeNonClassée[[#This Row],[Liste des opérations]]&amp;"!G65"),"")</f>
        <v/>
      </c>
      <c r="H100" s="66" t="str" cm="1">
        <f t="array" aca="1" ref="H100" ca="1">IFERROR(INDIRECT($B100&amp;"!D66")&amp;"/"&amp;INDIRECT($B100&amp;"!E66"),"")</f>
        <v/>
      </c>
      <c r="I100" s="66" t="str" cm="1">
        <f t="array" aca="1" ref="I100" ca="1">IFERROR(INDIRECT($B100&amp;"!G66"),"")</f>
        <v/>
      </c>
      <c r="J100" s="66" t="str" cm="1">
        <f t="array" aca="1" ref="J100" ca="1">IFERROR(INDIRECT(ListeNonClassée[[#This Row],[Liste des opérations]]&amp;"!D67")&amp;"/"&amp;INDIRECT($B100&amp;"!E67"),"")</f>
        <v/>
      </c>
      <c r="K100" s="66" t="str" cm="1">
        <f t="array" aca="1" ref="K100" ca="1">IFERROR(INDIRECT(ListeNonClassée[[#This Row],[Liste des opérations]]&amp;"!G67"),"")</f>
        <v/>
      </c>
      <c r="L100" s="66" t="str" cm="1">
        <f t="array" aca="1" ref="L100" ca="1">IFERROR(INDIRECT(ListeNonClassée[[#This Row],[Liste des opérations]]&amp;"!D68")&amp;"/"&amp;INDIRECT(ListeNonClassée[[#This Row],[Liste des opérations]]&amp;"!E68"),"")</f>
        <v/>
      </c>
      <c r="M100" s="67" t="str" cm="1">
        <f t="array" aca="1" ref="M100" ca="1">IFERROR(INDIRECT(ListeNonClassée[[#This Row],[Liste des opérations]]&amp;"!D68")/INDIRECT(ListeNonClassée[[#This Row],[Liste des opérations]]&amp;"!E68"),"")</f>
        <v/>
      </c>
      <c r="N100" s="66" t="str" cm="1">
        <f t="array" aca="1" ref="N100" ca="1">IFERROR(INDIRECT(ListeNonClassée[[#This Row],[Liste des opérations]]&amp;"!G68"),"")</f>
        <v/>
      </c>
      <c r="O100" s="139" t="str">
        <f ca="1">IF(ListeNonClassée[[#This Row],[avis]]="favorable",_xlfn.RANK.EQ(ListeNonClassée[[#This Row],[%]],ListeNonClassée[%]),"")</f>
        <v/>
      </c>
      <c r="P100" s="139" t="str">
        <f ca="1">IF(ListeNonClassée[[#This Row],[avis]]="défavorable",_xlfn.RANK.EQ(ListeNonClassée[[#This Row],[%]],ListeNonClassée[%]),"")</f>
        <v/>
      </c>
      <c r="Q100" s="139" t="str">
        <f ca="1">IF(SUM(ListeNonClassée[[#This Row],[Priorisation favorable ]:[Priorisation Défavorable]])=0,"",SUM(ListeNonClassée[[#This Row],[Priorisation favorable ]:[Priorisation Défavorable]]))</f>
        <v/>
      </c>
    </row>
    <row r="101" spans="2:17" ht="12.75" customHeight="1" x14ac:dyDescent="0.2">
      <c r="B101" s="61" t="str" cm="1">
        <f t="array" aca="1" ref="B101" ca="1">IF(ROWS($1:98)&lt;=COUNTA(ListeF),INDEX(MID(ListeF,FIND("]",ListeF)+1,100),ROWS($1:98)),"")</f>
        <v/>
      </c>
      <c r="C101" s="61" t="str" cm="1">
        <f t="array" aca="1" ref="C101" ca="1">IFERROR(INDIRECT(ListeNonClassée[[#This Row],[Liste des opérations]]&amp;"!D10"),"")</f>
        <v/>
      </c>
      <c r="D101" s="137" t="str" cm="1">
        <f t="array" aca="1" ref="D101" ca="1">IFERROR(INDIRECT(ListeNonClassée[[#This Row],[Liste des opérations]]&amp;"!D12"),"")</f>
        <v/>
      </c>
      <c r="E101" s="137" t="str" cm="1">
        <f t="array" aca="1" ref="E101" ca="1">IFERROR(INDIRECT(ListeNonClassée[[#This Row],[Liste des opérations]]&amp;"!g12"),"")</f>
        <v/>
      </c>
      <c r="F101" s="66" t="str" cm="1">
        <f t="array" aca="1" ref="F101" ca="1">IFERROR(INDIRECT(ListeNonClassée[[#This Row],[Liste des opérations]]&amp;"!D65")&amp;"/"&amp;INDIRECT(ListeNonClassée[[#This Row],[Liste des opérations]]&amp;"!E65"),"")</f>
        <v/>
      </c>
      <c r="G101" s="66" t="str" cm="1">
        <f t="array" aca="1" ref="G101" ca="1">IFERROR(INDIRECT(ListeNonClassée[[#This Row],[Liste des opérations]]&amp;"!G65"),"")</f>
        <v/>
      </c>
      <c r="H101" s="66" t="str" cm="1">
        <f t="array" aca="1" ref="H101" ca="1">IFERROR(INDIRECT($B101&amp;"!D66")&amp;"/"&amp;INDIRECT($B101&amp;"!E66"),"")</f>
        <v/>
      </c>
      <c r="I101" s="66" t="str" cm="1">
        <f t="array" aca="1" ref="I101" ca="1">IFERROR(INDIRECT($B101&amp;"!G66"),"")</f>
        <v/>
      </c>
      <c r="J101" s="66" t="str" cm="1">
        <f t="array" aca="1" ref="J101" ca="1">IFERROR(INDIRECT(ListeNonClassée[[#This Row],[Liste des opérations]]&amp;"!D67")&amp;"/"&amp;INDIRECT($B101&amp;"!E67"),"")</f>
        <v/>
      </c>
      <c r="K101" s="66" t="str" cm="1">
        <f t="array" aca="1" ref="K101" ca="1">IFERROR(INDIRECT(ListeNonClassée[[#This Row],[Liste des opérations]]&amp;"!G67"),"")</f>
        <v/>
      </c>
      <c r="L101" s="66" t="str" cm="1">
        <f t="array" aca="1" ref="L101" ca="1">IFERROR(INDIRECT(ListeNonClassée[[#This Row],[Liste des opérations]]&amp;"!D68")&amp;"/"&amp;INDIRECT(ListeNonClassée[[#This Row],[Liste des opérations]]&amp;"!E68"),"")</f>
        <v/>
      </c>
      <c r="M101" s="67" t="str" cm="1">
        <f t="array" aca="1" ref="M101" ca="1">IFERROR(INDIRECT(ListeNonClassée[[#This Row],[Liste des opérations]]&amp;"!D68")/INDIRECT(ListeNonClassée[[#This Row],[Liste des opérations]]&amp;"!E68"),"")</f>
        <v/>
      </c>
      <c r="N101" s="66" t="str" cm="1">
        <f t="array" aca="1" ref="N101" ca="1">IFERROR(INDIRECT(ListeNonClassée[[#This Row],[Liste des opérations]]&amp;"!G68"),"")</f>
        <v/>
      </c>
      <c r="O101" s="139" t="str">
        <f ca="1">IF(ListeNonClassée[[#This Row],[avis]]="favorable",_xlfn.RANK.EQ(ListeNonClassée[[#This Row],[%]],ListeNonClassée[%]),"")</f>
        <v/>
      </c>
      <c r="P101" s="139" t="str">
        <f ca="1">IF(ListeNonClassée[[#This Row],[avis]]="défavorable",_xlfn.RANK.EQ(ListeNonClassée[[#This Row],[%]],ListeNonClassée[%]),"")</f>
        <v/>
      </c>
      <c r="Q101" s="139" t="str">
        <f ca="1">IF(SUM(ListeNonClassée[[#This Row],[Priorisation favorable ]:[Priorisation Défavorable]])=0,"",SUM(ListeNonClassée[[#This Row],[Priorisation favorable ]:[Priorisation Défavorable]]))</f>
        <v/>
      </c>
    </row>
    <row r="102" spans="2:17" ht="12.75" customHeight="1" x14ac:dyDescent="0.2">
      <c r="B102" s="61" t="str" cm="1">
        <f t="array" aca="1" ref="B102" ca="1">IF(ROWS($1:99)&lt;=COUNTA(ListeF),INDEX(MID(ListeF,FIND("]",ListeF)+1,100),ROWS($1:99)),"")</f>
        <v/>
      </c>
      <c r="C102" s="61" t="str" cm="1">
        <f t="array" aca="1" ref="C102" ca="1">IFERROR(INDIRECT(ListeNonClassée[[#This Row],[Liste des opérations]]&amp;"!D10"),"")</f>
        <v/>
      </c>
      <c r="D102" s="137" t="str" cm="1">
        <f t="array" aca="1" ref="D102" ca="1">IFERROR(INDIRECT(ListeNonClassée[[#This Row],[Liste des opérations]]&amp;"!D12"),"")</f>
        <v/>
      </c>
      <c r="E102" s="137" t="str" cm="1">
        <f t="array" aca="1" ref="E102" ca="1">IFERROR(INDIRECT(ListeNonClassée[[#This Row],[Liste des opérations]]&amp;"!g12"),"")</f>
        <v/>
      </c>
      <c r="F102" s="66" t="str" cm="1">
        <f t="array" aca="1" ref="F102" ca="1">IFERROR(INDIRECT(ListeNonClassée[[#This Row],[Liste des opérations]]&amp;"!D65")&amp;"/"&amp;INDIRECT(ListeNonClassée[[#This Row],[Liste des opérations]]&amp;"!E65"),"")</f>
        <v/>
      </c>
      <c r="G102" s="66" t="str" cm="1">
        <f t="array" aca="1" ref="G102" ca="1">IFERROR(INDIRECT(ListeNonClassée[[#This Row],[Liste des opérations]]&amp;"!G65"),"")</f>
        <v/>
      </c>
      <c r="H102" s="66" t="str" cm="1">
        <f t="array" aca="1" ref="H102" ca="1">IFERROR(INDIRECT($B102&amp;"!D66")&amp;"/"&amp;INDIRECT($B102&amp;"!E66"),"")</f>
        <v/>
      </c>
      <c r="I102" s="66" t="str" cm="1">
        <f t="array" aca="1" ref="I102" ca="1">IFERROR(INDIRECT($B102&amp;"!G66"),"")</f>
        <v/>
      </c>
      <c r="J102" s="66" t="str" cm="1">
        <f t="array" aca="1" ref="J102" ca="1">IFERROR(INDIRECT(ListeNonClassée[[#This Row],[Liste des opérations]]&amp;"!D67")&amp;"/"&amp;INDIRECT($B102&amp;"!E67"),"")</f>
        <v/>
      </c>
      <c r="K102" s="66" t="str" cm="1">
        <f t="array" aca="1" ref="K102" ca="1">IFERROR(INDIRECT(ListeNonClassée[[#This Row],[Liste des opérations]]&amp;"!G67"),"")</f>
        <v/>
      </c>
      <c r="L102" s="66" t="str" cm="1">
        <f t="array" aca="1" ref="L102" ca="1">IFERROR(INDIRECT(ListeNonClassée[[#This Row],[Liste des opérations]]&amp;"!D68")&amp;"/"&amp;INDIRECT(ListeNonClassée[[#This Row],[Liste des opérations]]&amp;"!E68"),"")</f>
        <v/>
      </c>
      <c r="M102" s="67" t="str" cm="1">
        <f t="array" aca="1" ref="M102" ca="1">IFERROR(INDIRECT(ListeNonClassée[[#This Row],[Liste des opérations]]&amp;"!D68")/INDIRECT(ListeNonClassée[[#This Row],[Liste des opérations]]&amp;"!E68"),"")</f>
        <v/>
      </c>
      <c r="N102" s="66" t="str" cm="1">
        <f t="array" aca="1" ref="N102" ca="1">IFERROR(INDIRECT(ListeNonClassée[[#This Row],[Liste des opérations]]&amp;"!G68"),"")</f>
        <v/>
      </c>
      <c r="O102" s="139" t="str">
        <f ca="1">IF(ListeNonClassée[[#This Row],[avis]]="favorable",_xlfn.RANK.EQ(ListeNonClassée[[#This Row],[%]],ListeNonClassée[%]),"")</f>
        <v/>
      </c>
      <c r="P102" s="139" t="str">
        <f ca="1">IF(ListeNonClassée[[#This Row],[avis]]="défavorable",_xlfn.RANK.EQ(ListeNonClassée[[#This Row],[%]],ListeNonClassée[%]),"")</f>
        <v/>
      </c>
      <c r="Q102" s="139" t="str">
        <f ca="1">IF(SUM(ListeNonClassée[[#This Row],[Priorisation favorable ]:[Priorisation Défavorable]])=0,"",SUM(ListeNonClassée[[#This Row],[Priorisation favorable ]:[Priorisation Défavorable]]))</f>
        <v/>
      </c>
    </row>
    <row r="103" spans="2:17" ht="12.75" customHeight="1" x14ac:dyDescent="0.2">
      <c r="B103" s="61" t="str" cm="1">
        <f t="array" aca="1" ref="B103" ca="1">IF(ROWS($1:100)&lt;=COUNTA(ListeF),INDEX(MID(ListeF,FIND("]",ListeF)+1,100),ROWS($1:100)),"")</f>
        <v/>
      </c>
      <c r="C103" s="61" t="str" cm="1">
        <f t="array" aca="1" ref="C103" ca="1">IFERROR(INDIRECT(ListeNonClassée[[#This Row],[Liste des opérations]]&amp;"!D10"),"")</f>
        <v/>
      </c>
      <c r="D103" s="137" t="str" cm="1">
        <f t="array" aca="1" ref="D103" ca="1">IFERROR(INDIRECT(ListeNonClassée[[#This Row],[Liste des opérations]]&amp;"!D12"),"")</f>
        <v/>
      </c>
      <c r="E103" s="137" t="str" cm="1">
        <f t="array" aca="1" ref="E103" ca="1">IFERROR(INDIRECT(ListeNonClassée[[#This Row],[Liste des opérations]]&amp;"!g12"),"")</f>
        <v/>
      </c>
      <c r="F103" s="66" t="str" cm="1">
        <f t="array" aca="1" ref="F103" ca="1">IFERROR(INDIRECT(ListeNonClassée[[#This Row],[Liste des opérations]]&amp;"!D65")&amp;"/"&amp;INDIRECT(ListeNonClassée[[#This Row],[Liste des opérations]]&amp;"!E65"),"")</f>
        <v/>
      </c>
      <c r="G103" s="66" t="str" cm="1">
        <f t="array" aca="1" ref="G103" ca="1">IFERROR(INDIRECT(ListeNonClassée[[#This Row],[Liste des opérations]]&amp;"!G65"),"")</f>
        <v/>
      </c>
      <c r="H103" s="66" t="str" cm="1">
        <f t="array" aca="1" ref="H103" ca="1">IFERROR(INDIRECT($B103&amp;"!D66")&amp;"/"&amp;INDIRECT($B103&amp;"!E66"),"")</f>
        <v/>
      </c>
      <c r="I103" s="66" t="str" cm="1">
        <f t="array" aca="1" ref="I103" ca="1">IFERROR(INDIRECT($B103&amp;"!G66"),"")</f>
        <v/>
      </c>
      <c r="J103" s="66" t="str" cm="1">
        <f t="array" aca="1" ref="J103" ca="1">IFERROR(INDIRECT(ListeNonClassée[[#This Row],[Liste des opérations]]&amp;"!D67")&amp;"/"&amp;INDIRECT($B103&amp;"!E67"),"")</f>
        <v/>
      </c>
      <c r="K103" s="66" t="str" cm="1">
        <f t="array" aca="1" ref="K103" ca="1">IFERROR(INDIRECT(ListeNonClassée[[#This Row],[Liste des opérations]]&amp;"!G67"),"")</f>
        <v/>
      </c>
      <c r="L103" s="66" t="str" cm="1">
        <f t="array" aca="1" ref="L103" ca="1">IFERROR(INDIRECT(ListeNonClassée[[#This Row],[Liste des opérations]]&amp;"!D68")&amp;"/"&amp;INDIRECT(ListeNonClassée[[#This Row],[Liste des opérations]]&amp;"!E68"),"")</f>
        <v/>
      </c>
      <c r="M103" s="67" t="str" cm="1">
        <f t="array" aca="1" ref="M103" ca="1">IFERROR(INDIRECT(ListeNonClassée[[#This Row],[Liste des opérations]]&amp;"!D68")/INDIRECT(ListeNonClassée[[#This Row],[Liste des opérations]]&amp;"!E68"),"")</f>
        <v/>
      </c>
      <c r="N103" s="66" t="str" cm="1">
        <f t="array" aca="1" ref="N103" ca="1">IFERROR(INDIRECT(ListeNonClassée[[#This Row],[Liste des opérations]]&amp;"!G68"),"")</f>
        <v/>
      </c>
      <c r="O103" s="139" t="str">
        <f ca="1">IF(ListeNonClassée[[#This Row],[avis]]="favorable",_xlfn.RANK.EQ(ListeNonClassée[[#This Row],[%]],ListeNonClassée[%]),"")</f>
        <v/>
      </c>
      <c r="P103" s="139" t="str">
        <f ca="1">IF(ListeNonClassée[[#This Row],[avis]]="défavorable",_xlfn.RANK.EQ(ListeNonClassée[[#This Row],[%]],ListeNonClassée[%]),"")</f>
        <v/>
      </c>
      <c r="Q103" s="139" t="str">
        <f ca="1">IF(SUM(ListeNonClassée[[#This Row],[Priorisation favorable ]:[Priorisation Défavorable]])=0,"",SUM(ListeNonClassée[[#This Row],[Priorisation favorable ]:[Priorisation Défavorable]]))</f>
        <v/>
      </c>
    </row>
    <row r="104" spans="2:17" ht="12.75" customHeight="1" x14ac:dyDescent="0.2">
      <c r="B104" s="61" t="str" cm="1">
        <f t="array" aca="1" ref="B104" ca="1">IF(ROWS($1:101)&lt;=COUNTA(ListeF),INDEX(MID(ListeF,FIND("]",ListeF)+1,100),ROWS($1:101)),"")</f>
        <v/>
      </c>
      <c r="C104" s="61" t="str" cm="1">
        <f t="array" aca="1" ref="C104" ca="1">IFERROR(INDIRECT(ListeNonClassée[[#This Row],[Liste des opérations]]&amp;"!D10"),"")</f>
        <v/>
      </c>
      <c r="D104" s="137" t="str" cm="1">
        <f t="array" aca="1" ref="D104" ca="1">IFERROR(INDIRECT(ListeNonClassée[[#This Row],[Liste des opérations]]&amp;"!D12"),"")</f>
        <v/>
      </c>
      <c r="E104" s="137" t="str" cm="1">
        <f t="array" aca="1" ref="E104" ca="1">IFERROR(INDIRECT(ListeNonClassée[[#This Row],[Liste des opérations]]&amp;"!g12"),"")</f>
        <v/>
      </c>
      <c r="F104" s="66" t="str" cm="1">
        <f t="array" aca="1" ref="F104" ca="1">IFERROR(INDIRECT(ListeNonClassée[[#This Row],[Liste des opérations]]&amp;"!D65")&amp;"/"&amp;INDIRECT(ListeNonClassée[[#This Row],[Liste des opérations]]&amp;"!E65"),"")</f>
        <v/>
      </c>
      <c r="G104" s="66" t="str" cm="1">
        <f t="array" aca="1" ref="G104" ca="1">IFERROR(INDIRECT(ListeNonClassée[[#This Row],[Liste des opérations]]&amp;"!G65"),"")</f>
        <v/>
      </c>
      <c r="H104" s="66" t="str" cm="1">
        <f t="array" aca="1" ref="H104" ca="1">IFERROR(INDIRECT($B104&amp;"!D66")&amp;"/"&amp;INDIRECT($B104&amp;"!E66"),"")</f>
        <v/>
      </c>
      <c r="I104" s="66" t="str" cm="1">
        <f t="array" aca="1" ref="I104" ca="1">IFERROR(INDIRECT($B104&amp;"!G66"),"")</f>
        <v/>
      </c>
      <c r="J104" s="66" t="str" cm="1">
        <f t="array" aca="1" ref="J104" ca="1">IFERROR(INDIRECT(ListeNonClassée[[#This Row],[Liste des opérations]]&amp;"!D67")&amp;"/"&amp;INDIRECT($B104&amp;"!E67"),"")</f>
        <v/>
      </c>
      <c r="K104" s="66" t="str" cm="1">
        <f t="array" aca="1" ref="K104" ca="1">IFERROR(INDIRECT(ListeNonClassée[[#This Row],[Liste des opérations]]&amp;"!G67"),"")</f>
        <v/>
      </c>
      <c r="L104" s="66" t="str" cm="1">
        <f t="array" aca="1" ref="L104" ca="1">IFERROR(INDIRECT(ListeNonClassée[[#This Row],[Liste des opérations]]&amp;"!D68")&amp;"/"&amp;INDIRECT(ListeNonClassée[[#This Row],[Liste des opérations]]&amp;"!E68"),"")</f>
        <v/>
      </c>
      <c r="M104" s="67" t="str" cm="1">
        <f t="array" aca="1" ref="M104" ca="1">IFERROR(INDIRECT(ListeNonClassée[[#This Row],[Liste des opérations]]&amp;"!D68")/INDIRECT(ListeNonClassée[[#This Row],[Liste des opérations]]&amp;"!E68"),"")</f>
        <v/>
      </c>
      <c r="N104" s="66" t="str" cm="1">
        <f t="array" aca="1" ref="N104" ca="1">IFERROR(INDIRECT(ListeNonClassée[[#This Row],[Liste des opérations]]&amp;"!G68"),"")</f>
        <v/>
      </c>
      <c r="O104" s="139" t="str">
        <f ca="1">IF(ListeNonClassée[[#This Row],[avis]]="favorable",_xlfn.RANK.EQ(ListeNonClassée[[#This Row],[%]],ListeNonClassée[%]),"")</f>
        <v/>
      </c>
      <c r="P104" s="139" t="str">
        <f ca="1">IF(ListeNonClassée[[#This Row],[avis]]="défavorable",_xlfn.RANK.EQ(ListeNonClassée[[#This Row],[%]],ListeNonClassée[%]),"")</f>
        <v/>
      </c>
      <c r="Q104" s="139" t="str">
        <f ca="1">IF(SUM(ListeNonClassée[[#This Row],[Priorisation favorable ]:[Priorisation Défavorable]])=0,"",SUM(ListeNonClassée[[#This Row],[Priorisation favorable ]:[Priorisation Défavorable]]))</f>
        <v/>
      </c>
    </row>
    <row r="105" spans="2:17" ht="12.75" customHeight="1" x14ac:dyDescent="0.2">
      <c r="B105" s="61" t="str" cm="1">
        <f t="array" aca="1" ref="B105" ca="1">IF(ROWS($1:102)&lt;=COUNTA(ListeF),INDEX(MID(ListeF,FIND("]",ListeF)+1,100),ROWS($1:102)),"")</f>
        <v/>
      </c>
      <c r="C105" s="61" t="str" cm="1">
        <f t="array" aca="1" ref="C105" ca="1">IFERROR(INDIRECT(ListeNonClassée[[#This Row],[Liste des opérations]]&amp;"!D10"),"")</f>
        <v/>
      </c>
      <c r="D105" s="137" t="str" cm="1">
        <f t="array" aca="1" ref="D105" ca="1">IFERROR(INDIRECT(ListeNonClassée[[#This Row],[Liste des opérations]]&amp;"!D12"),"")</f>
        <v/>
      </c>
      <c r="E105" s="137" t="str" cm="1">
        <f t="array" aca="1" ref="E105" ca="1">IFERROR(INDIRECT(ListeNonClassée[[#This Row],[Liste des opérations]]&amp;"!g12"),"")</f>
        <v/>
      </c>
      <c r="F105" s="66" t="str" cm="1">
        <f t="array" aca="1" ref="F105" ca="1">IFERROR(INDIRECT(ListeNonClassée[[#This Row],[Liste des opérations]]&amp;"!D65")&amp;"/"&amp;INDIRECT(ListeNonClassée[[#This Row],[Liste des opérations]]&amp;"!E65"),"")</f>
        <v/>
      </c>
      <c r="G105" s="66" t="str" cm="1">
        <f t="array" aca="1" ref="G105" ca="1">IFERROR(INDIRECT(ListeNonClassée[[#This Row],[Liste des opérations]]&amp;"!G65"),"")</f>
        <v/>
      </c>
      <c r="H105" s="66" t="str" cm="1">
        <f t="array" aca="1" ref="H105" ca="1">IFERROR(INDIRECT($B105&amp;"!D66")&amp;"/"&amp;INDIRECT($B105&amp;"!E66"),"")</f>
        <v/>
      </c>
      <c r="I105" s="66" t="str" cm="1">
        <f t="array" aca="1" ref="I105" ca="1">IFERROR(INDIRECT($B105&amp;"!G66"),"")</f>
        <v/>
      </c>
      <c r="J105" s="66" t="str" cm="1">
        <f t="array" aca="1" ref="J105" ca="1">IFERROR(INDIRECT(ListeNonClassée[[#This Row],[Liste des opérations]]&amp;"!D67")&amp;"/"&amp;INDIRECT($B105&amp;"!E67"),"")</f>
        <v/>
      </c>
      <c r="K105" s="66" t="str" cm="1">
        <f t="array" aca="1" ref="K105" ca="1">IFERROR(INDIRECT(ListeNonClassée[[#This Row],[Liste des opérations]]&amp;"!G67"),"")</f>
        <v/>
      </c>
      <c r="L105" s="66" t="str" cm="1">
        <f t="array" aca="1" ref="L105" ca="1">IFERROR(INDIRECT(ListeNonClassée[[#This Row],[Liste des opérations]]&amp;"!D68")&amp;"/"&amp;INDIRECT(ListeNonClassée[[#This Row],[Liste des opérations]]&amp;"!E68"),"")</f>
        <v/>
      </c>
      <c r="M105" s="67" t="str" cm="1">
        <f t="array" aca="1" ref="M105" ca="1">IFERROR(INDIRECT(ListeNonClassée[[#This Row],[Liste des opérations]]&amp;"!D68")/INDIRECT(ListeNonClassée[[#This Row],[Liste des opérations]]&amp;"!E68"),"")</f>
        <v/>
      </c>
      <c r="N105" s="66" t="str" cm="1">
        <f t="array" aca="1" ref="N105" ca="1">IFERROR(INDIRECT(ListeNonClassée[[#This Row],[Liste des opérations]]&amp;"!G68"),"")</f>
        <v/>
      </c>
      <c r="O105" s="139" t="str">
        <f ca="1">IF(ListeNonClassée[[#This Row],[avis]]="favorable",_xlfn.RANK.EQ(ListeNonClassée[[#This Row],[%]],ListeNonClassée[%]),"")</f>
        <v/>
      </c>
      <c r="P105" s="139" t="str">
        <f ca="1">IF(ListeNonClassée[[#This Row],[avis]]="défavorable",_xlfn.RANK.EQ(ListeNonClassée[[#This Row],[%]],ListeNonClassée[%]),"")</f>
        <v/>
      </c>
      <c r="Q105" s="139" t="str">
        <f ca="1">IF(SUM(ListeNonClassée[[#This Row],[Priorisation favorable ]:[Priorisation Défavorable]])=0,"",SUM(ListeNonClassée[[#This Row],[Priorisation favorable ]:[Priorisation Défavorable]]))</f>
        <v/>
      </c>
    </row>
    <row r="106" spans="2:17" ht="12.75" customHeight="1" x14ac:dyDescent="0.2">
      <c r="B106" s="61" t="str" cm="1">
        <f t="array" aca="1" ref="B106" ca="1">IF(ROWS($1:103)&lt;=COUNTA(ListeF),INDEX(MID(ListeF,FIND("]",ListeF)+1,100),ROWS($1:103)),"")</f>
        <v/>
      </c>
      <c r="C106" s="61" t="str" cm="1">
        <f t="array" aca="1" ref="C106" ca="1">IFERROR(INDIRECT(ListeNonClassée[[#This Row],[Liste des opérations]]&amp;"!D10"),"")</f>
        <v/>
      </c>
      <c r="D106" s="137" t="str" cm="1">
        <f t="array" aca="1" ref="D106" ca="1">IFERROR(INDIRECT(ListeNonClassée[[#This Row],[Liste des opérations]]&amp;"!D12"),"")</f>
        <v/>
      </c>
      <c r="E106" s="137" t="str" cm="1">
        <f t="array" aca="1" ref="E106" ca="1">IFERROR(INDIRECT(ListeNonClassée[[#This Row],[Liste des opérations]]&amp;"!g12"),"")</f>
        <v/>
      </c>
      <c r="F106" s="66" t="str" cm="1">
        <f t="array" aca="1" ref="F106" ca="1">IFERROR(INDIRECT(ListeNonClassée[[#This Row],[Liste des opérations]]&amp;"!D65")&amp;"/"&amp;INDIRECT(ListeNonClassée[[#This Row],[Liste des opérations]]&amp;"!E65"),"")</f>
        <v/>
      </c>
      <c r="G106" s="66" t="str" cm="1">
        <f t="array" aca="1" ref="G106" ca="1">IFERROR(INDIRECT(ListeNonClassée[[#This Row],[Liste des opérations]]&amp;"!G65"),"")</f>
        <v/>
      </c>
      <c r="H106" s="66" t="str" cm="1">
        <f t="array" aca="1" ref="H106" ca="1">IFERROR(INDIRECT($B106&amp;"!D66")&amp;"/"&amp;INDIRECT($B106&amp;"!E66"),"")</f>
        <v/>
      </c>
      <c r="I106" s="66" t="str" cm="1">
        <f t="array" aca="1" ref="I106" ca="1">IFERROR(INDIRECT($B106&amp;"!G66"),"")</f>
        <v/>
      </c>
      <c r="J106" s="66" t="str" cm="1">
        <f t="array" aca="1" ref="J106" ca="1">IFERROR(INDIRECT(ListeNonClassée[[#This Row],[Liste des opérations]]&amp;"!D67")&amp;"/"&amp;INDIRECT($B106&amp;"!E67"),"")</f>
        <v/>
      </c>
      <c r="K106" s="66" t="str" cm="1">
        <f t="array" aca="1" ref="K106" ca="1">IFERROR(INDIRECT(ListeNonClassée[[#This Row],[Liste des opérations]]&amp;"!G67"),"")</f>
        <v/>
      </c>
      <c r="L106" s="66" t="str" cm="1">
        <f t="array" aca="1" ref="L106" ca="1">IFERROR(INDIRECT(ListeNonClassée[[#This Row],[Liste des opérations]]&amp;"!D68")&amp;"/"&amp;INDIRECT(ListeNonClassée[[#This Row],[Liste des opérations]]&amp;"!E68"),"")</f>
        <v/>
      </c>
      <c r="M106" s="67" t="str" cm="1">
        <f t="array" aca="1" ref="M106" ca="1">IFERROR(INDIRECT(ListeNonClassée[[#This Row],[Liste des opérations]]&amp;"!D68")/INDIRECT(ListeNonClassée[[#This Row],[Liste des opérations]]&amp;"!E68"),"")</f>
        <v/>
      </c>
      <c r="N106" s="66" t="str" cm="1">
        <f t="array" aca="1" ref="N106" ca="1">IFERROR(INDIRECT(ListeNonClassée[[#This Row],[Liste des opérations]]&amp;"!G68"),"")</f>
        <v/>
      </c>
      <c r="O106" s="139" t="str">
        <f ca="1">IF(ListeNonClassée[[#This Row],[avis]]="favorable",_xlfn.RANK.EQ(ListeNonClassée[[#This Row],[%]],ListeNonClassée[%]),"")</f>
        <v/>
      </c>
      <c r="P106" s="139" t="str">
        <f ca="1">IF(ListeNonClassée[[#This Row],[avis]]="défavorable",_xlfn.RANK.EQ(ListeNonClassée[[#This Row],[%]],ListeNonClassée[%]),"")</f>
        <v/>
      </c>
      <c r="Q106" s="139" t="str">
        <f ca="1">IF(SUM(ListeNonClassée[[#This Row],[Priorisation favorable ]:[Priorisation Défavorable]])=0,"",SUM(ListeNonClassée[[#This Row],[Priorisation favorable ]:[Priorisation Défavorable]]))</f>
        <v/>
      </c>
    </row>
    <row r="107" spans="2:17" ht="12.75" customHeight="1" x14ac:dyDescent="0.2">
      <c r="B107" s="61" t="str" cm="1">
        <f t="array" aca="1" ref="B107" ca="1">IF(ROWS($1:104)&lt;=COUNTA(ListeF),INDEX(MID(ListeF,FIND("]",ListeF)+1,100),ROWS($1:104)),"")</f>
        <v/>
      </c>
      <c r="C107" s="61" t="str" cm="1">
        <f t="array" aca="1" ref="C107" ca="1">IFERROR(INDIRECT(ListeNonClassée[[#This Row],[Liste des opérations]]&amp;"!D10"),"")</f>
        <v/>
      </c>
      <c r="D107" s="137" t="str" cm="1">
        <f t="array" aca="1" ref="D107" ca="1">IFERROR(INDIRECT(ListeNonClassée[[#This Row],[Liste des opérations]]&amp;"!D12"),"")</f>
        <v/>
      </c>
      <c r="E107" s="137" t="str" cm="1">
        <f t="array" aca="1" ref="E107" ca="1">IFERROR(INDIRECT(ListeNonClassée[[#This Row],[Liste des opérations]]&amp;"!g12"),"")</f>
        <v/>
      </c>
      <c r="F107" s="66" t="str" cm="1">
        <f t="array" aca="1" ref="F107" ca="1">IFERROR(INDIRECT(ListeNonClassée[[#This Row],[Liste des opérations]]&amp;"!D65")&amp;"/"&amp;INDIRECT(ListeNonClassée[[#This Row],[Liste des opérations]]&amp;"!E65"),"")</f>
        <v/>
      </c>
      <c r="G107" s="66" t="str" cm="1">
        <f t="array" aca="1" ref="G107" ca="1">IFERROR(INDIRECT(ListeNonClassée[[#This Row],[Liste des opérations]]&amp;"!G65"),"")</f>
        <v/>
      </c>
      <c r="H107" s="66" t="str" cm="1">
        <f t="array" aca="1" ref="H107" ca="1">IFERROR(INDIRECT($B107&amp;"!D66")&amp;"/"&amp;INDIRECT($B107&amp;"!E66"),"")</f>
        <v/>
      </c>
      <c r="I107" s="66" t="str" cm="1">
        <f t="array" aca="1" ref="I107" ca="1">IFERROR(INDIRECT($B107&amp;"!G66"),"")</f>
        <v/>
      </c>
      <c r="J107" s="66" t="str" cm="1">
        <f t="array" aca="1" ref="J107" ca="1">IFERROR(INDIRECT(ListeNonClassée[[#This Row],[Liste des opérations]]&amp;"!D67")&amp;"/"&amp;INDIRECT($B107&amp;"!E67"),"")</f>
        <v/>
      </c>
      <c r="K107" s="66" t="str" cm="1">
        <f t="array" aca="1" ref="K107" ca="1">IFERROR(INDIRECT(ListeNonClassée[[#This Row],[Liste des opérations]]&amp;"!G67"),"")</f>
        <v/>
      </c>
      <c r="L107" s="66" t="str" cm="1">
        <f t="array" aca="1" ref="L107" ca="1">IFERROR(INDIRECT(ListeNonClassée[[#This Row],[Liste des opérations]]&amp;"!D68")&amp;"/"&amp;INDIRECT(ListeNonClassée[[#This Row],[Liste des opérations]]&amp;"!E68"),"")</f>
        <v/>
      </c>
      <c r="M107" s="67" t="str" cm="1">
        <f t="array" aca="1" ref="M107" ca="1">IFERROR(INDIRECT(ListeNonClassée[[#This Row],[Liste des opérations]]&amp;"!D68")/INDIRECT(ListeNonClassée[[#This Row],[Liste des opérations]]&amp;"!E68"),"")</f>
        <v/>
      </c>
      <c r="N107" s="66" t="str" cm="1">
        <f t="array" aca="1" ref="N107" ca="1">IFERROR(INDIRECT(ListeNonClassée[[#This Row],[Liste des opérations]]&amp;"!G68"),"")</f>
        <v/>
      </c>
      <c r="O107" s="139" t="str">
        <f ca="1">IF(ListeNonClassée[[#This Row],[avis]]="favorable",_xlfn.RANK.EQ(ListeNonClassée[[#This Row],[%]],ListeNonClassée[%]),"")</f>
        <v/>
      </c>
      <c r="P107" s="139" t="str">
        <f ca="1">IF(ListeNonClassée[[#This Row],[avis]]="défavorable",_xlfn.RANK.EQ(ListeNonClassée[[#This Row],[%]],ListeNonClassée[%]),"")</f>
        <v/>
      </c>
      <c r="Q107" s="139" t="str">
        <f ca="1">IF(SUM(ListeNonClassée[[#This Row],[Priorisation favorable ]:[Priorisation Défavorable]])=0,"",SUM(ListeNonClassée[[#This Row],[Priorisation favorable ]:[Priorisation Défavorable]]))</f>
        <v/>
      </c>
    </row>
    <row r="108" spans="2:17" ht="12.75" customHeight="1" x14ac:dyDescent="0.2">
      <c r="B108" s="61" t="str" cm="1">
        <f t="array" aca="1" ref="B108" ca="1">IF(ROWS($1:105)&lt;=COUNTA(ListeF),INDEX(MID(ListeF,FIND("]",ListeF)+1,100),ROWS($1:105)),"")</f>
        <v/>
      </c>
      <c r="C108" s="61" t="str" cm="1">
        <f t="array" aca="1" ref="C108" ca="1">IFERROR(INDIRECT(ListeNonClassée[[#This Row],[Liste des opérations]]&amp;"!D10"),"")</f>
        <v/>
      </c>
      <c r="D108" s="137" t="str" cm="1">
        <f t="array" aca="1" ref="D108" ca="1">IFERROR(INDIRECT(ListeNonClassée[[#This Row],[Liste des opérations]]&amp;"!D12"),"")</f>
        <v/>
      </c>
      <c r="E108" s="137" t="str" cm="1">
        <f t="array" aca="1" ref="E108" ca="1">IFERROR(INDIRECT(ListeNonClassée[[#This Row],[Liste des opérations]]&amp;"!g12"),"")</f>
        <v/>
      </c>
      <c r="F108" s="66" t="str" cm="1">
        <f t="array" aca="1" ref="F108" ca="1">IFERROR(INDIRECT(ListeNonClassée[[#This Row],[Liste des opérations]]&amp;"!D65")&amp;"/"&amp;INDIRECT(ListeNonClassée[[#This Row],[Liste des opérations]]&amp;"!E65"),"")</f>
        <v/>
      </c>
      <c r="G108" s="66" t="str" cm="1">
        <f t="array" aca="1" ref="G108" ca="1">IFERROR(INDIRECT(ListeNonClassée[[#This Row],[Liste des opérations]]&amp;"!G65"),"")</f>
        <v/>
      </c>
      <c r="H108" s="66" t="str" cm="1">
        <f t="array" aca="1" ref="H108" ca="1">IFERROR(INDIRECT($B108&amp;"!D66")&amp;"/"&amp;INDIRECT($B108&amp;"!E66"),"")</f>
        <v/>
      </c>
      <c r="I108" s="66" t="str" cm="1">
        <f t="array" aca="1" ref="I108" ca="1">IFERROR(INDIRECT($B108&amp;"!G66"),"")</f>
        <v/>
      </c>
      <c r="J108" s="66" t="str" cm="1">
        <f t="array" aca="1" ref="J108" ca="1">IFERROR(INDIRECT(ListeNonClassée[[#This Row],[Liste des opérations]]&amp;"!D67")&amp;"/"&amp;INDIRECT($B108&amp;"!E67"),"")</f>
        <v/>
      </c>
      <c r="K108" s="66" t="str" cm="1">
        <f t="array" aca="1" ref="K108" ca="1">IFERROR(INDIRECT(ListeNonClassée[[#This Row],[Liste des opérations]]&amp;"!G67"),"")</f>
        <v/>
      </c>
      <c r="L108" s="66" t="str" cm="1">
        <f t="array" aca="1" ref="L108" ca="1">IFERROR(INDIRECT(ListeNonClassée[[#This Row],[Liste des opérations]]&amp;"!D68")&amp;"/"&amp;INDIRECT(ListeNonClassée[[#This Row],[Liste des opérations]]&amp;"!E68"),"")</f>
        <v/>
      </c>
      <c r="M108" s="67" t="str" cm="1">
        <f t="array" aca="1" ref="M108" ca="1">IFERROR(INDIRECT(ListeNonClassée[[#This Row],[Liste des opérations]]&amp;"!D68")/INDIRECT(ListeNonClassée[[#This Row],[Liste des opérations]]&amp;"!E68"),"")</f>
        <v/>
      </c>
      <c r="N108" s="66" t="str" cm="1">
        <f t="array" aca="1" ref="N108" ca="1">IFERROR(INDIRECT(ListeNonClassée[[#This Row],[Liste des opérations]]&amp;"!G68"),"")</f>
        <v/>
      </c>
      <c r="O108" s="139" t="str">
        <f ca="1">IF(ListeNonClassée[[#This Row],[avis]]="favorable",_xlfn.RANK.EQ(ListeNonClassée[[#This Row],[%]],ListeNonClassée[%]),"")</f>
        <v/>
      </c>
      <c r="P108" s="139" t="str">
        <f ca="1">IF(ListeNonClassée[[#This Row],[avis]]="défavorable",_xlfn.RANK.EQ(ListeNonClassée[[#This Row],[%]],ListeNonClassée[%]),"")</f>
        <v/>
      </c>
      <c r="Q108" s="139" t="str">
        <f ca="1">IF(SUM(ListeNonClassée[[#This Row],[Priorisation favorable ]:[Priorisation Défavorable]])=0,"",SUM(ListeNonClassée[[#This Row],[Priorisation favorable ]:[Priorisation Défavorable]]))</f>
        <v/>
      </c>
    </row>
    <row r="109" spans="2:17" ht="12.75" customHeight="1" x14ac:dyDescent="0.2">
      <c r="B109" s="61" t="str" cm="1">
        <f t="array" aca="1" ref="B109" ca="1">IF(ROWS($1:106)&lt;=COUNTA(ListeF),INDEX(MID(ListeF,FIND("]",ListeF)+1,100),ROWS($1:106)),"")</f>
        <v/>
      </c>
      <c r="C109" s="61" t="str" cm="1">
        <f t="array" aca="1" ref="C109" ca="1">IFERROR(INDIRECT(ListeNonClassée[[#This Row],[Liste des opérations]]&amp;"!D10"),"")</f>
        <v/>
      </c>
      <c r="D109" s="137" t="str" cm="1">
        <f t="array" aca="1" ref="D109" ca="1">IFERROR(INDIRECT(ListeNonClassée[[#This Row],[Liste des opérations]]&amp;"!D12"),"")</f>
        <v/>
      </c>
      <c r="E109" s="137" t="str" cm="1">
        <f t="array" aca="1" ref="E109" ca="1">IFERROR(INDIRECT(ListeNonClassée[[#This Row],[Liste des opérations]]&amp;"!g12"),"")</f>
        <v/>
      </c>
      <c r="F109" s="66" t="str" cm="1">
        <f t="array" aca="1" ref="F109" ca="1">IFERROR(INDIRECT(ListeNonClassée[[#This Row],[Liste des opérations]]&amp;"!D65")&amp;"/"&amp;INDIRECT(ListeNonClassée[[#This Row],[Liste des opérations]]&amp;"!E65"),"")</f>
        <v/>
      </c>
      <c r="G109" s="66" t="str" cm="1">
        <f t="array" aca="1" ref="G109" ca="1">IFERROR(INDIRECT(ListeNonClassée[[#This Row],[Liste des opérations]]&amp;"!G65"),"")</f>
        <v/>
      </c>
      <c r="H109" s="66" t="str" cm="1">
        <f t="array" aca="1" ref="H109" ca="1">IFERROR(INDIRECT($B109&amp;"!D66")&amp;"/"&amp;INDIRECT($B109&amp;"!E66"),"")</f>
        <v/>
      </c>
      <c r="I109" s="66" t="str" cm="1">
        <f t="array" aca="1" ref="I109" ca="1">IFERROR(INDIRECT($B109&amp;"!G66"),"")</f>
        <v/>
      </c>
      <c r="J109" s="66" t="str" cm="1">
        <f t="array" aca="1" ref="J109" ca="1">IFERROR(INDIRECT(ListeNonClassée[[#This Row],[Liste des opérations]]&amp;"!D67")&amp;"/"&amp;INDIRECT($B109&amp;"!E67"),"")</f>
        <v/>
      </c>
      <c r="K109" s="66" t="str" cm="1">
        <f t="array" aca="1" ref="K109" ca="1">IFERROR(INDIRECT(ListeNonClassée[[#This Row],[Liste des opérations]]&amp;"!G67"),"")</f>
        <v/>
      </c>
      <c r="L109" s="66" t="str" cm="1">
        <f t="array" aca="1" ref="L109" ca="1">IFERROR(INDIRECT(ListeNonClassée[[#This Row],[Liste des opérations]]&amp;"!D68")&amp;"/"&amp;INDIRECT(ListeNonClassée[[#This Row],[Liste des opérations]]&amp;"!E68"),"")</f>
        <v/>
      </c>
      <c r="M109" s="67" t="str" cm="1">
        <f t="array" aca="1" ref="M109" ca="1">IFERROR(INDIRECT(ListeNonClassée[[#This Row],[Liste des opérations]]&amp;"!D68")/INDIRECT(ListeNonClassée[[#This Row],[Liste des opérations]]&amp;"!E68"),"")</f>
        <v/>
      </c>
      <c r="N109" s="66" t="str" cm="1">
        <f t="array" aca="1" ref="N109" ca="1">IFERROR(INDIRECT(ListeNonClassée[[#This Row],[Liste des opérations]]&amp;"!G68"),"")</f>
        <v/>
      </c>
      <c r="O109" s="139" t="str">
        <f ca="1">IF(ListeNonClassée[[#This Row],[avis]]="favorable",_xlfn.RANK.EQ(ListeNonClassée[[#This Row],[%]],ListeNonClassée[%]),"")</f>
        <v/>
      </c>
      <c r="P109" s="139" t="str">
        <f ca="1">IF(ListeNonClassée[[#This Row],[avis]]="défavorable",_xlfn.RANK.EQ(ListeNonClassée[[#This Row],[%]],ListeNonClassée[%]),"")</f>
        <v/>
      </c>
      <c r="Q109" s="139" t="str">
        <f ca="1">IF(SUM(ListeNonClassée[[#This Row],[Priorisation favorable ]:[Priorisation Défavorable]])=0,"",SUM(ListeNonClassée[[#This Row],[Priorisation favorable ]:[Priorisation Défavorable]]))</f>
        <v/>
      </c>
    </row>
    <row r="110" spans="2:17" ht="12.75" customHeight="1" x14ac:dyDescent="0.2">
      <c r="B110" s="61" t="str" cm="1">
        <f t="array" aca="1" ref="B110" ca="1">IF(ROWS($1:107)&lt;=COUNTA(ListeF),INDEX(MID(ListeF,FIND("]",ListeF)+1,100),ROWS($1:107)),"")</f>
        <v/>
      </c>
      <c r="C110" s="61" t="str" cm="1">
        <f t="array" aca="1" ref="C110" ca="1">IFERROR(INDIRECT(ListeNonClassée[[#This Row],[Liste des opérations]]&amp;"!D10"),"")</f>
        <v/>
      </c>
      <c r="D110" s="137" t="str" cm="1">
        <f t="array" aca="1" ref="D110" ca="1">IFERROR(INDIRECT(ListeNonClassée[[#This Row],[Liste des opérations]]&amp;"!D12"),"")</f>
        <v/>
      </c>
      <c r="E110" s="137" t="str" cm="1">
        <f t="array" aca="1" ref="E110" ca="1">IFERROR(INDIRECT(ListeNonClassée[[#This Row],[Liste des opérations]]&amp;"!g12"),"")</f>
        <v/>
      </c>
      <c r="F110" s="66" t="str" cm="1">
        <f t="array" aca="1" ref="F110" ca="1">IFERROR(INDIRECT(ListeNonClassée[[#This Row],[Liste des opérations]]&amp;"!D65")&amp;"/"&amp;INDIRECT(ListeNonClassée[[#This Row],[Liste des opérations]]&amp;"!E65"),"")</f>
        <v/>
      </c>
      <c r="G110" s="66" t="str" cm="1">
        <f t="array" aca="1" ref="G110" ca="1">IFERROR(INDIRECT(ListeNonClassée[[#This Row],[Liste des opérations]]&amp;"!G65"),"")</f>
        <v/>
      </c>
      <c r="H110" s="66" t="str" cm="1">
        <f t="array" aca="1" ref="H110" ca="1">IFERROR(INDIRECT($B110&amp;"!D66")&amp;"/"&amp;INDIRECT($B110&amp;"!E66"),"")</f>
        <v/>
      </c>
      <c r="I110" s="66" t="str" cm="1">
        <f t="array" aca="1" ref="I110" ca="1">IFERROR(INDIRECT($B110&amp;"!G66"),"")</f>
        <v/>
      </c>
      <c r="J110" s="66" t="str" cm="1">
        <f t="array" aca="1" ref="J110" ca="1">IFERROR(INDIRECT(ListeNonClassée[[#This Row],[Liste des opérations]]&amp;"!D67")&amp;"/"&amp;INDIRECT($B110&amp;"!E67"),"")</f>
        <v/>
      </c>
      <c r="K110" s="66" t="str" cm="1">
        <f t="array" aca="1" ref="K110" ca="1">IFERROR(INDIRECT(ListeNonClassée[[#This Row],[Liste des opérations]]&amp;"!G67"),"")</f>
        <v/>
      </c>
      <c r="L110" s="66" t="str" cm="1">
        <f t="array" aca="1" ref="L110" ca="1">IFERROR(INDIRECT(ListeNonClassée[[#This Row],[Liste des opérations]]&amp;"!D68")&amp;"/"&amp;INDIRECT(ListeNonClassée[[#This Row],[Liste des opérations]]&amp;"!E68"),"")</f>
        <v/>
      </c>
      <c r="M110" s="67" t="str" cm="1">
        <f t="array" aca="1" ref="M110" ca="1">IFERROR(INDIRECT(ListeNonClassée[[#This Row],[Liste des opérations]]&amp;"!D68")/INDIRECT(ListeNonClassée[[#This Row],[Liste des opérations]]&amp;"!E68"),"")</f>
        <v/>
      </c>
      <c r="N110" s="66" t="str" cm="1">
        <f t="array" aca="1" ref="N110" ca="1">IFERROR(INDIRECT(ListeNonClassée[[#This Row],[Liste des opérations]]&amp;"!G68"),"")</f>
        <v/>
      </c>
      <c r="O110" s="139" t="str">
        <f ca="1">IF(ListeNonClassée[[#This Row],[avis]]="favorable",_xlfn.RANK.EQ(ListeNonClassée[[#This Row],[%]],ListeNonClassée[%]),"")</f>
        <v/>
      </c>
      <c r="P110" s="139" t="str">
        <f ca="1">IF(ListeNonClassée[[#This Row],[avis]]="défavorable",_xlfn.RANK.EQ(ListeNonClassée[[#This Row],[%]],ListeNonClassée[%]),"")</f>
        <v/>
      </c>
      <c r="Q110" s="139" t="str">
        <f ca="1">IF(SUM(ListeNonClassée[[#This Row],[Priorisation favorable ]:[Priorisation Défavorable]])=0,"",SUM(ListeNonClassée[[#This Row],[Priorisation favorable ]:[Priorisation Défavorable]]))</f>
        <v/>
      </c>
    </row>
    <row r="111" spans="2:17" ht="12.75" customHeight="1" x14ac:dyDescent="0.2">
      <c r="B111" s="61" t="str" cm="1">
        <f t="array" aca="1" ref="B111" ca="1">IF(ROWS($1:108)&lt;=COUNTA(ListeF),INDEX(MID(ListeF,FIND("]",ListeF)+1,100),ROWS($1:108)),"")</f>
        <v/>
      </c>
      <c r="C111" s="61" t="str" cm="1">
        <f t="array" aca="1" ref="C111" ca="1">IFERROR(INDIRECT(ListeNonClassée[[#This Row],[Liste des opérations]]&amp;"!D10"),"")</f>
        <v/>
      </c>
      <c r="D111" s="137" t="str" cm="1">
        <f t="array" aca="1" ref="D111" ca="1">IFERROR(INDIRECT(ListeNonClassée[[#This Row],[Liste des opérations]]&amp;"!D12"),"")</f>
        <v/>
      </c>
      <c r="E111" s="137" t="str" cm="1">
        <f t="array" aca="1" ref="E111" ca="1">IFERROR(INDIRECT(ListeNonClassée[[#This Row],[Liste des opérations]]&amp;"!g12"),"")</f>
        <v/>
      </c>
      <c r="F111" s="66" t="str" cm="1">
        <f t="array" aca="1" ref="F111" ca="1">IFERROR(INDIRECT(ListeNonClassée[[#This Row],[Liste des opérations]]&amp;"!D65")&amp;"/"&amp;INDIRECT(ListeNonClassée[[#This Row],[Liste des opérations]]&amp;"!E65"),"")</f>
        <v/>
      </c>
      <c r="G111" s="66" t="str" cm="1">
        <f t="array" aca="1" ref="G111" ca="1">IFERROR(INDIRECT(ListeNonClassée[[#This Row],[Liste des opérations]]&amp;"!G65"),"")</f>
        <v/>
      </c>
      <c r="H111" s="66" t="str" cm="1">
        <f t="array" aca="1" ref="H111" ca="1">IFERROR(INDIRECT($B111&amp;"!D66")&amp;"/"&amp;INDIRECT($B111&amp;"!E66"),"")</f>
        <v/>
      </c>
      <c r="I111" s="66" t="str" cm="1">
        <f t="array" aca="1" ref="I111" ca="1">IFERROR(INDIRECT($B111&amp;"!G66"),"")</f>
        <v/>
      </c>
      <c r="J111" s="66" t="str" cm="1">
        <f t="array" aca="1" ref="J111" ca="1">IFERROR(INDIRECT(ListeNonClassée[[#This Row],[Liste des opérations]]&amp;"!D67")&amp;"/"&amp;INDIRECT($B111&amp;"!E67"),"")</f>
        <v/>
      </c>
      <c r="K111" s="66" t="str" cm="1">
        <f t="array" aca="1" ref="K111" ca="1">IFERROR(INDIRECT(ListeNonClassée[[#This Row],[Liste des opérations]]&amp;"!G67"),"")</f>
        <v/>
      </c>
      <c r="L111" s="66" t="str" cm="1">
        <f t="array" aca="1" ref="L111" ca="1">IFERROR(INDIRECT(ListeNonClassée[[#This Row],[Liste des opérations]]&amp;"!D68")&amp;"/"&amp;INDIRECT(ListeNonClassée[[#This Row],[Liste des opérations]]&amp;"!E68"),"")</f>
        <v/>
      </c>
      <c r="M111" s="67" t="str" cm="1">
        <f t="array" aca="1" ref="M111" ca="1">IFERROR(INDIRECT(ListeNonClassée[[#This Row],[Liste des opérations]]&amp;"!D68")/INDIRECT(ListeNonClassée[[#This Row],[Liste des opérations]]&amp;"!E68"),"")</f>
        <v/>
      </c>
      <c r="N111" s="66" t="str" cm="1">
        <f t="array" aca="1" ref="N111" ca="1">IFERROR(INDIRECT(ListeNonClassée[[#This Row],[Liste des opérations]]&amp;"!G68"),"")</f>
        <v/>
      </c>
      <c r="O111" s="139" t="str">
        <f ca="1">IF(ListeNonClassée[[#This Row],[avis]]="favorable",_xlfn.RANK.EQ(ListeNonClassée[[#This Row],[%]],ListeNonClassée[%]),"")</f>
        <v/>
      </c>
      <c r="P111" s="139" t="str">
        <f ca="1">IF(ListeNonClassée[[#This Row],[avis]]="défavorable",_xlfn.RANK.EQ(ListeNonClassée[[#This Row],[%]],ListeNonClassée[%]),"")</f>
        <v/>
      </c>
      <c r="Q111" s="139" t="str">
        <f ca="1">IF(SUM(ListeNonClassée[[#This Row],[Priorisation favorable ]:[Priorisation Défavorable]])=0,"",SUM(ListeNonClassée[[#This Row],[Priorisation favorable ]:[Priorisation Défavorable]]))</f>
        <v/>
      </c>
    </row>
    <row r="112" spans="2:17" ht="12.75" customHeight="1" x14ac:dyDescent="0.2">
      <c r="B112" s="61" t="str" cm="1">
        <f t="array" aca="1" ref="B112" ca="1">IF(ROWS($1:109)&lt;=COUNTA(ListeF),INDEX(MID(ListeF,FIND("]",ListeF)+1,100),ROWS($1:109)),"")</f>
        <v/>
      </c>
      <c r="C112" s="61" t="str" cm="1">
        <f t="array" aca="1" ref="C112" ca="1">IFERROR(INDIRECT(ListeNonClassée[[#This Row],[Liste des opérations]]&amp;"!D10"),"")</f>
        <v/>
      </c>
      <c r="D112" s="137" t="str" cm="1">
        <f t="array" aca="1" ref="D112" ca="1">IFERROR(INDIRECT(ListeNonClassée[[#This Row],[Liste des opérations]]&amp;"!D12"),"")</f>
        <v/>
      </c>
      <c r="E112" s="137" t="str" cm="1">
        <f t="array" aca="1" ref="E112" ca="1">IFERROR(INDIRECT(ListeNonClassée[[#This Row],[Liste des opérations]]&amp;"!g12"),"")</f>
        <v/>
      </c>
      <c r="F112" s="66" t="str" cm="1">
        <f t="array" aca="1" ref="F112" ca="1">IFERROR(INDIRECT(ListeNonClassée[[#This Row],[Liste des opérations]]&amp;"!D65")&amp;"/"&amp;INDIRECT(ListeNonClassée[[#This Row],[Liste des opérations]]&amp;"!E65"),"")</f>
        <v/>
      </c>
      <c r="G112" s="66" t="str" cm="1">
        <f t="array" aca="1" ref="G112" ca="1">IFERROR(INDIRECT(ListeNonClassée[[#This Row],[Liste des opérations]]&amp;"!G65"),"")</f>
        <v/>
      </c>
      <c r="H112" s="66" t="str" cm="1">
        <f t="array" aca="1" ref="H112" ca="1">IFERROR(INDIRECT($B112&amp;"!D66")&amp;"/"&amp;INDIRECT($B112&amp;"!E66"),"")</f>
        <v/>
      </c>
      <c r="I112" s="66" t="str" cm="1">
        <f t="array" aca="1" ref="I112" ca="1">IFERROR(INDIRECT($B112&amp;"!G66"),"")</f>
        <v/>
      </c>
      <c r="J112" s="66" t="str" cm="1">
        <f t="array" aca="1" ref="J112" ca="1">IFERROR(INDIRECT(ListeNonClassée[[#This Row],[Liste des opérations]]&amp;"!D67")&amp;"/"&amp;INDIRECT($B112&amp;"!E67"),"")</f>
        <v/>
      </c>
      <c r="K112" s="66" t="str" cm="1">
        <f t="array" aca="1" ref="K112" ca="1">IFERROR(INDIRECT(ListeNonClassée[[#This Row],[Liste des opérations]]&amp;"!G67"),"")</f>
        <v/>
      </c>
      <c r="L112" s="66" t="str" cm="1">
        <f t="array" aca="1" ref="L112" ca="1">IFERROR(INDIRECT(ListeNonClassée[[#This Row],[Liste des opérations]]&amp;"!D68")&amp;"/"&amp;INDIRECT(ListeNonClassée[[#This Row],[Liste des opérations]]&amp;"!E68"),"")</f>
        <v/>
      </c>
      <c r="M112" s="67" t="str" cm="1">
        <f t="array" aca="1" ref="M112" ca="1">IFERROR(INDIRECT(ListeNonClassée[[#This Row],[Liste des opérations]]&amp;"!D68")/INDIRECT(ListeNonClassée[[#This Row],[Liste des opérations]]&amp;"!E68"),"")</f>
        <v/>
      </c>
      <c r="N112" s="66" t="str" cm="1">
        <f t="array" aca="1" ref="N112" ca="1">IFERROR(INDIRECT(ListeNonClassée[[#This Row],[Liste des opérations]]&amp;"!G68"),"")</f>
        <v/>
      </c>
      <c r="O112" s="139" t="str">
        <f ca="1">IF(ListeNonClassée[[#This Row],[avis]]="favorable",_xlfn.RANK.EQ(ListeNonClassée[[#This Row],[%]],ListeNonClassée[%]),"")</f>
        <v/>
      </c>
      <c r="P112" s="139" t="str">
        <f ca="1">IF(ListeNonClassée[[#This Row],[avis]]="défavorable",_xlfn.RANK.EQ(ListeNonClassée[[#This Row],[%]],ListeNonClassée[%]),"")</f>
        <v/>
      </c>
      <c r="Q112" s="139" t="str">
        <f ca="1">IF(SUM(ListeNonClassée[[#This Row],[Priorisation favorable ]:[Priorisation Défavorable]])=0,"",SUM(ListeNonClassée[[#This Row],[Priorisation favorable ]:[Priorisation Défavorable]]))</f>
        <v/>
      </c>
    </row>
    <row r="113" spans="2:17" ht="12.75" customHeight="1" x14ac:dyDescent="0.2">
      <c r="B113" s="61" t="str" cm="1">
        <f t="array" aca="1" ref="B113" ca="1">IF(ROWS($1:110)&lt;=COUNTA(ListeF),INDEX(MID(ListeF,FIND("]",ListeF)+1,100),ROWS($1:110)),"")</f>
        <v/>
      </c>
      <c r="C113" s="61" t="str" cm="1">
        <f t="array" aca="1" ref="C113" ca="1">IFERROR(INDIRECT(ListeNonClassée[[#This Row],[Liste des opérations]]&amp;"!D10"),"")</f>
        <v/>
      </c>
      <c r="D113" s="137" t="str" cm="1">
        <f t="array" aca="1" ref="D113" ca="1">IFERROR(INDIRECT(ListeNonClassée[[#This Row],[Liste des opérations]]&amp;"!D12"),"")</f>
        <v/>
      </c>
      <c r="E113" s="137" t="str" cm="1">
        <f t="array" aca="1" ref="E113" ca="1">IFERROR(INDIRECT(ListeNonClassée[[#This Row],[Liste des opérations]]&amp;"!g12"),"")</f>
        <v/>
      </c>
      <c r="F113" s="66" t="str" cm="1">
        <f t="array" aca="1" ref="F113" ca="1">IFERROR(INDIRECT(ListeNonClassée[[#This Row],[Liste des opérations]]&amp;"!D65")&amp;"/"&amp;INDIRECT(ListeNonClassée[[#This Row],[Liste des opérations]]&amp;"!E65"),"")</f>
        <v/>
      </c>
      <c r="G113" s="66" t="str" cm="1">
        <f t="array" aca="1" ref="G113" ca="1">IFERROR(INDIRECT(ListeNonClassée[[#This Row],[Liste des opérations]]&amp;"!G65"),"")</f>
        <v/>
      </c>
      <c r="H113" s="66" t="str" cm="1">
        <f t="array" aca="1" ref="H113" ca="1">IFERROR(INDIRECT($B113&amp;"!D66")&amp;"/"&amp;INDIRECT($B113&amp;"!E66"),"")</f>
        <v/>
      </c>
      <c r="I113" s="66" t="str" cm="1">
        <f t="array" aca="1" ref="I113" ca="1">IFERROR(INDIRECT($B113&amp;"!G66"),"")</f>
        <v/>
      </c>
      <c r="J113" s="66" t="str" cm="1">
        <f t="array" aca="1" ref="J113" ca="1">IFERROR(INDIRECT(ListeNonClassée[[#This Row],[Liste des opérations]]&amp;"!D67")&amp;"/"&amp;INDIRECT($B113&amp;"!E67"),"")</f>
        <v/>
      </c>
      <c r="K113" s="66" t="str" cm="1">
        <f t="array" aca="1" ref="K113" ca="1">IFERROR(INDIRECT(ListeNonClassée[[#This Row],[Liste des opérations]]&amp;"!G67"),"")</f>
        <v/>
      </c>
      <c r="L113" s="66" t="str" cm="1">
        <f t="array" aca="1" ref="L113" ca="1">IFERROR(INDIRECT(ListeNonClassée[[#This Row],[Liste des opérations]]&amp;"!D68")&amp;"/"&amp;INDIRECT(ListeNonClassée[[#This Row],[Liste des opérations]]&amp;"!E68"),"")</f>
        <v/>
      </c>
      <c r="M113" s="67" t="str" cm="1">
        <f t="array" aca="1" ref="M113" ca="1">IFERROR(INDIRECT(ListeNonClassée[[#This Row],[Liste des opérations]]&amp;"!D68")/INDIRECT(ListeNonClassée[[#This Row],[Liste des opérations]]&amp;"!E68"),"")</f>
        <v/>
      </c>
      <c r="N113" s="66" t="str" cm="1">
        <f t="array" aca="1" ref="N113" ca="1">IFERROR(INDIRECT(ListeNonClassée[[#This Row],[Liste des opérations]]&amp;"!G68"),"")</f>
        <v/>
      </c>
      <c r="O113" s="139" t="str">
        <f ca="1">IF(ListeNonClassée[[#This Row],[avis]]="favorable",_xlfn.RANK.EQ(ListeNonClassée[[#This Row],[%]],ListeNonClassée[%]),"")</f>
        <v/>
      </c>
      <c r="P113" s="139" t="str">
        <f ca="1">IF(ListeNonClassée[[#This Row],[avis]]="défavorable",_xlfn.RANK.EQ(ListeNonClassée[[#This Row],[%]],ListeNonClassée[%]),"")</f>
        <v/>
      </c>
      <c r="Q113" s="139" t="str">
        <f ca="1">IF(SUM(ListeNonClassée[[#This Row],[Priorisation favorable ]:[Priorisation Défavorable]])=0,"",SUM(ListeNonClassée[[#This Row],[Priorisation favorable ]:[Priorisation Défavorable]]))</f>
        <v/>
      </c>
    </row>
    <row r="114" spans="2:17" ht="12.75" customHeight="1" x14ac:dyDescent="0.2">
      <c r="B114" s="61" t="str" cm="1">
        <f t="array" aca="1" ref="B114" ca="1">IF(ROWS($1:111)&lt;=COUNTA(ListeF),INDEX(MID(ListeF,FIND("]",ListeF)+1,100),ROWS($1:111)),"")</f>
        <v/>
      </c>
      <c r="C114" s="61" t="str" cm="1">
        <f t="array" aca="1" ref="C114" ca="1">IFERROR(INDIRECT(ListeNonClassée[[#This Row],[Liste des opérations]]&amp;"!D10"),"")</f>
        <v/>
      </c>
      <c r="D114" s="137" t="str" cm="1">
        <f t="array" aca="1" ref="D114" ca="1">IFERROR(INDIRECT(ListeNonClassée[[#This Row],[Liste des opérations]]&amp;"!D12"),"")</f>
        <v/>
      </c>
      <c r="E114" s="137" t="str" cm="1">
        <f t="array" aca="1" ref="E114" ca="1">IFERROR(INDIRECT(ListeNonClassée[[#This Row],[Liste des opérations]]&amp;"!g12"),"")</f>
        <v/>
      </c>
      <c r="F114" s="66" t="str" cm="1">
        <f t="array" aca="1" ref="F114" ca="1">IFERROR(INDIRECT(ListeNonClassée[[#This Row],[Liste des opérations]]&amp;"!D65")&amp;"/"&amp;INDIRECT(ListeNonClassée[[#This Row],[Liste des opérations]]&amp;"!E65"),"")</f>
        <v/>
      </c>
      <c r="G114" s="66" t="str" cm="1">
        <f t="array" aca="1" ref="G114" ca="1">IFERROR(INDIRECT(ListeNonClassée[[#This Row],[Liste des opérations]]&amp;"!G65"),"")</f>
        <v/>
      </c>
      <c r="H114" s="66" t="str" cm="1">
        <f t="array" aca="1" ref="H114" ca="1">IFERROR(INDIRECT($B114&amp;"!D66")&amp;"/"&amp;INDIRECT($B114&amp;"!E66"),"")</f>
        <v/>
      </c>
      <c r="I114" s="66" t="str" cm="1">
        <f t="array" aca="1" ref="I114" ca="1">IFERROR(INDIRECT($B114&amp;"!G66"),"")</f>
        <v/>
      </c>
      <c r="J114" s="66" t="str" cm="1">
        <f t="array" aca="1" ref="J114" ca="1">IFERROR(INDIRECT(ListeNonClassée[[#This Row],[Liste des opérations]]&amp;"!D67")&amp;"/"&amp;INDIRECT($B114&amp;"!E67"),"")</f>
        <v/>
      </c>
      <c r="K114" s="66" t="str" cm="1">
        <f t="array" aca="1" ref="K114" ca="1">IFERROR(INDIRECT(ListeNonClassée[[#This Row],[Liste des opérations]]&amp;"!G67"),"")</f>
        <v/>
      </c>
      <c r="L114" s="66" t="str" cm="1">
        <f t="array" aca="1" ref="L114" ca="1">IFERROR(INDIRECT(ListeNonClassée[[#This Row],[Liste des opérations]]&amp;"!D68")&amp;"/"&amp;INDIRECT(ListeNonClassée[[#This Row],[Liste des opérations]]&amp;"!E68"),"")</f>
        <v/>
      </c>
      <c r="M114" s="67" t="str" cm="1">
        <f t="array" aca="1" ref="M114" ca="1">IFERROR(INDIRECT(ListeNonClassée[[#This Row],[Liste des opérations]]&amp;"!D68")/INDIRECT(ListeNonClassée[[#This Row],[Liste des opérations]]&amp;"!E68"),"")</f>
        <v/>
      </c>
      <c r="N114" s="66" t="str" cm="1">
        <f t="array" aca="1" ref="N114" ca="1">IFERROR(INDIRECT(ListeNonClassée[[#This Row],[Liste des opérations]]&amp;"!G68"),"")</f>
        <v/>
      </c>
      <c r="O114" s="139" t="str">
        <f ca="1">IF(ListeNonClassée[[#This Row],[avis]]="favorable",_xlfn.RANK.EQ(ListeNonClassée[[#This Row],[%]],ListeNonClassée[%]),"")</f>
        <v/>
      </c>
      <c r="P114" s="139" t="str">
        <f ca="1">IF(ListeNonClassée[[#This Row],[avis]]="défavorable",_xlfn.RANK.EQ(ListeNonClassée[[#This Row],[%]],ListeNonClassée[%]),"")</f>
        <v/>
      </c>
      <c r="Q114" s="139" t="str">
        <f ca="1">IF(SUM(ListeNonClassée[[#This Row],[Priorisation favorable ]:[Priorisation Défavorable]])=0,"",SUM(ListeNonClassée[[#This Row],[Priorisation favorable ]:[Priorisation Défavorable]]))</f>
        <v/>
      </c>
    </row>
    <row r="115" spans="2:17" ht="12.75" customHeight="1" x14ac:dyDescent="0.2">
      <c r="B115" s="61" t="str" cm="1">
        <f t="array" aca="1" ref="B115" ca="1">IF(ROWS($1:112)&lt;=COUNTA(ListeF),INDEX(MID(ListeF,FIND("]",ListeF)+1,100),ROWS($1:112)),"")</f>
        <v/>
      </c>
      <c r="C115" s="61" t="str" cm="1">
        <f t="array" aca="1" ref="C115" ca="1">IFERROR(INDIRECT(ListeNonClassée[[#This Row],[Liste des opérations]]&amp;"!D10"),"")</f>
        <v/>
      </c>
      <c r="D115" s="137" t="str" cm="1">
        <f t="array" aca="1" ref="D115" ca="1">IFERROR(INDIRECT(ListeNonClassée[[#This Row],[Liste des opérations]]&amp;"!D12"),"")</f>
        <v/>
      </c>
      <c r="E115" s="137" t="str" cm="1">
        <f t="array" aca="1" ref="E115" ca="1">IFERROR(INDIRECT(ListeNonClassée[[#This Row],[Liste des opérations]]&amp;"!g12"),"")</f>
        <v/>
      </c>
      <c r="F115" s="66" t="str" cm="1">
        <f t="array" aca="1" ref="F115" ca="1">IFERROR(INDIRECT(ListeNonClassée[[#This Row],[Liste des opérations]]&amp;"!D65")&amp;"/"&amp;INDIRECT(ListeNonClassée[[#This Row],[Liste des opérations]]&amp;"!E65"),"")</f>
        <v/>
      </c>
      <c r="G115" s="66" t="str" cm="1">
        <f t="array" aca="1" ref="G115" ca="1">IFERROR(INDIRECT(ListeNonClassée[[#This Row],[Liste des opérations]]&amp;"!G65"),"")</f>
        <v/>
      </c>
      <c r="H115" s="66" t="str" cm="1">
        <f t="array" aca="1" ref="H115" ca="1">IFERROR(INDIRECT($B115&amp;"!D66")&amp;"/"&amp;INDIRECT($B115&amp;"!E66"),"")</f>
        <v/>
      </c>
      <c r="I115" s="66" t="str" cm="1">
        <f t="array" aca="1" ref="I115" ca="1">IFERROR(INDIRECT($B115&amp;"!G66"),"")</f>
        <v/>
      </c>
      <c r="J115" s="66" t="str" cm="1">
        <f t="array" aca="1" ref="J115" ca="1">IFERROR(INDIRECT(ListeNonClassée[[#This Row],[Liste des opérations]]&amp;"!D67")&amp;"/"&amp;INDIRECT($B115&amp;"!E67"),"")</f>
        <v/>
      </c>
      <c r="K115" s="66" t="str" cm="1">
        <f t="array" aca="1" ref="K115" ca="1">IFERROR(INDIRECT(ListeNonClassée[[#This Row],[Liste des opérations]]&amp;"!G67"),"")</f>
        <v/>
      </c>
      <c r="L115" s="66" t="str" cm="1">
        <f t="array" aca="1" ref="L115" ca="1">IFERROR(INDIRECT(ListeNonClassée[[#This Row],[Liste des opérations]]&amp;"!D68")&amp;"/"&amp;INDIRECT(ListeNonClassée[[#This Row],[Liste des opérations]]&amp;"!E68"),"")</f>
        <v/>
      </c>
      <c r="M115" s="67" t="str" cm="1">
        <f t="array" aca="1" ref="M115" ca="1">IFERROR(INDIRECT(ListeNonClassée[[#This Row],[Liste des opérations]]&amp;"!D68")/INDIRECT(ListeNonClassée[[#This Row],[Liste des opérations]]&amp;"!E68"),"")</f>
        <v/>
      </c>
      <c r="N115" s="66" t="str" cm="1">
        <f t="array" aca="1" ref="N115" ca="1">IFERROR(INDIRECT(ListeNonClassée[[#This Row],[Liste des opérations]]&amp;"!G68"),"")</f>
        <v/>
      </c>
      <c r="O115" s="139" t="str">
        <f ca="1">IF(ListeNonClassée[[#This Row],[avis]]="favorable",_xlfn.RANK.EQ(ListeNonClassée[[#This Row],[%]],ListeNonClassée[%]),"")</f>
        <v/>
      </c>
      <c r="P115" s="139" t="str">
        <f ca="1">IF(ListeNonClassée[[#This Row],[avis]]="défavorable",_xlfn.RANK.EQ(ListeNonClassée[[#This Row],[%]],ListeNonClassée[%]),"")</f>
        <v/>
      </c>
      <c r="Q115" s="139" t="str">
        <f ca="1">IF(SUM(ListeNonClassée[[#This Row],[Priorisation favorable ]:[Priorisation Défavorable]])=0,"",SUM(ListeNonClassée[[#This Row],[Priorisation favorable ]:[Priorisation Défavorable]]))</f>
        <v/>
      </c>
    </row>
    <row r="116" spans="2:17" ht="12.75" customHeight="1" x14ac:dyDescent="0.2">
      <c r="B116" s="61" t="str" cm="1">
        <f t="array" aca="1" ref="B116" ca="1">IF(ROWS($1:113)&lt;=COUNTA(ListeF),INDEX(MID(ListeF,FIND("]",ListeF)+1,100),ROWS($1:113)),"")</f>
        <v/>
      </c>
      <c r="C116" s="61" t="str" cm="1">
        <f t="array" aca="1" ref="C116" ca="1">IFERROR(INDIRECT(ListeNonClassée[[#This Row],[Liste des opérations]]&amp;"!D10"),"")</f>
        <v/>
      </c>
      <c r="D116" s="137" t="str" cm="1">
        <f t="array" aca="1" ref="D116" ca="1">IFERROR(INDIRECT(ListeNonClassée[[#This Row],[Liste des opérations]]&amp;"!D12"),"")</f>
        <v/>
      </c>
      <c r="E116" s="137" t="str" cm="1">
        <f t="array" aca="1" ref="E116" ca="1">IFERROR(INDIRECT(ListeNonClassée[[#This Row],[Liste des opérations]]&amp;"!g12"),"")</f>
        <v/>
      </c>
      <c r="F116" s="66" t="str" cm="1">
        <f t="array" aca="1" ref="F116" ca="1">IFERROR(INDIRECT(ListeNonClassée[[#This Row],[Liste des opérations]]&amp;"!D65")&amp;"/"&amp;INDIRECT(ListeNonClassée[[#This Row],[Liste des opérations]]&amp;"!E65"),"")</f>
        <v/>
      </c>
      <c r="G116" s="66" t="str" cm="1">
        <f t="array" aca="1" ref="G116" ca="1">IFERROR(INDIRECT(ListeNonClassée[[#This Row],[Liste des opérations]]&amp;"!G65"),"")</f>
        <v/>
      </c>
      <c r="H116" s="66" t="str" cm="1">
        <f t="array" aca="1" ref="H116" ca="1">IFERROR(INDIRECT($B116&amp;"!D66")&amp;"/"&amp;INDIRECT($B116&amp;"!E66"),"")</f>
        <v/>
      </c>
      <c r="I116" s="66" t="str" cm="1">
        <f t="array" aca="1" ref="I116" ca="1">IFERROR(INDIRECT($B116&amp;"!G66"),"")</f>
        <v/>
      </c>
      <c r="J116" s="66" t="str" cm="1">
        <f t="array" aca="1" ref="J116" ca="1">IFERROR(INDIRECT(ListeNonClassée[[#This Row],[Liste des opérations]]&amp;"!D67")&amp;"/"&amp;INDIRECT($B116&amp;"!E67"),"")</f>
        <v/>
      </c>
      <c r="K116" s="66" t="str" cm="1">
        <f t="array" aca="1" ref="K116" ca="1">IFERROR(INDIRECT(ListeNonClassée[[#This Row],[Liste des opérations]]&amp;"!G67"),"")</f>
        <v/>
      </c>
      <c r="L116" s="66" t="str" cm="1">
        <f t="array" aca="1" ref="L116" ca="1">IFERROR(INDIRECT(ListeNonClassée[[#This Row],[Liste des opérations]]&amp;"!D68")&amp;"/"&amp;INDIRECT(ListeNonClassée[[#This Row],[Liste des opérations]]&amp;"!E68"),"")</f>
        <v/>
      </c>
      <c r="M116" s="67" t="str" cm="1">
        <f t="array" aca="1" ref="M116" ca="1">IFERROR(INDIRECT(ListeNonClassée[[#This Row],[Liste des opérations]]&amp;"!D68")/INDIRECT(ListeNonClassée[[#This Row],[Liste des opérations]]&amp;"!E68"),"")</f>
        <v/>
      </c>
      <c r="N116" s="66" t="str" cm="1">
        <f t="array" aca="1" ref="N116" ca="1">IFERROR(INDIRECT(ListeNonClassée[[#This Row],[Liste des opérations]]&amp;"!G68"),"")</f>
        <v/>
      </c>
      <c r="O116" s="139" t="str">
        <f ca="1">IF(ListeNonClassée[[#This Row],[avis]]="favorable",_xlfn.RANK.EQ(ListeNonClassée[[#This Row],[%]],ListeNonClassée[%]),"")</f>
        <v/>
      </c>
      <c r="P116" s="139" t="str">
        <f ca="1">IF(ListeNonClassée[[#This Row],[avis]]="défavorable",_xlfn.RANK.EQ(ListeNonClassée[[#This Row],[%]],ListeNonClassée[%]),"")</f>
        <v/>
      </c>
      <c r="Q116" s="139" t="str">
        <f ca="1">IF(SUM(ListeNonClassée[[#This Row],[Priorisation favorable ]:[Priorisation Défavorable]])=0,"",SUM(ListeNonClassée[[#This Row],[Priorisation favorable ]:[Priorisation Défavorable]]))</f>
        <v/>
      </c>
    </row>
    <row r="117" spans="2:17" ht="12.75" customHeight="1" x14ac:dyDescent="0.2">
      <c r="B117" s="61" t="str" cm="1">
        <f t="array" aca="1" ref="B117" ca="1">IF(ROWS($1:114)&lt;=COUNTA(ListeF),INDEX(MID(ListeF,FIND("]",ListeF)+1,100),ROWS($1:114)),"")</f>
        <v/>
      </c>
      <c r="C117" s="61" t="str" cm="1">
        <f t="array" aca="1" ref="C117" ca="1">IFERROR(INDIRECT(ListeNonClassée[[#This Row],[Liste des opérations]]&amp;"!D10"),"")</f>
        <v/>
      </c>
      <c r="D117" s="137" t="str" cm="1">
        <f t="array" aca="1" ref="D117" ca="1">IFERROR(INDIRECT(ListeNonClassée[[#This Row],[Liste des opérations]]&amp;"!D12"),"")</f>
        <v/>
      </c>
      <c r="E117" s="137" t="str" cm="1">
        <f t="array" aca="1" ref="E117" ca="1">IFERROR(INDIRECT(ListeNonClassée[[#This Row],[Liste des opérations]]&amp;"!g12"),"")</f>
        <v/>
      </c>
      <c r="F117" s="66" t="str" cm="1">
        <f t="array" aca="1" ref="F117" ca="1">IFERROR(INDIRECT(ListeNonClassée[[#This Row],[Liste des opérations]]&amp;"!D65")&amp;"/"&amp;INDIRECT(ListeNonClassée[[#This Row],[Liste des opérations]]&amp;"!E65"),"")</f>
        <v/>
      </c>
      <c r="G117" s="66" t="str" cm="1">
        <f t="array" aca="1" ref="G117" ca="1">IFERROR(INDIRECT(ListeNonClassée[[#This Row],[Liste des opérations]]&amp;"!G65"),"")</f>
        <v/>
      </c>
      <c r="H117" s="66" t="str" cm="1">
        <f t="array" aca="1" ref="H117" ca="1">IFERROR(INDIRECT($B117&amp;"!D66")&amp;"/"&amp;INDIRECT($B117&amp;"!E66"),"")</f>
        <v/>
      </c>
      <c r="I117" s="66" t="str" cm="1">
        <f t="array" aca="1" ref="I117" ca="1">IFERROR(INDIRECT($B117&amp;"!G66"),"")</f>
        <v/>
      </c>
      <c r="J117" s="66" t="str" cm="1">
        <f t="array" aca="1" ref="J117" ca="1">IFERROR(INDIRECT(ListeNonClassée[[#This Row],[Liste des opérations]]&amp;"!D67")&amp;"/"&amp;INDIRECT($B117&amp;"!E67"),"")</f>
        <v/>
      </c>
      <c r="K117" s="66" t="str" cm="1">
        <f t="array" aca="1" ref="K117" ca="1">IFERROR(INDIRECT(ListeNonClassée[[#This Row],[Liste des opérations]]&amp;"!G67"),"")</f>
        <v/>
      </c>
      <c r="L117" s="66" t="str" cm="1">
        <f t="array" aca="1" ref="L117" ca="1">IFERROR(INDIRECT(ListeNonClassée[[#This Row],[Liste des opérations]]&amp;"!D68")&amp;"/"&amp;INDIRECT(ListeNonClassée[[#This Row],[Liste des opérations]]&amp;"!E68"),"")</f>
        <v/>
      </c>
      <c r="M117" s="67" t="str" cm="1">
        <f t="array" aca="1" ref="M117" ca="1">IFERROR(INDIRECT(ListeNonClassée[[#This Row],[Liste des opérations]]&amp;"!D68")/INDIRECT(ListeNonClassée[[#This Row],[Liste des opérations]]&amp;"!E68"),"")</f>
        <v/>
      </c>
      <c r="N117" s="66" t="str" cm="1">
        <f t="array" aca="1" ref="N117" ca="1">IFERROR(INDIRECT(ListeNonClassée[[#This Row],[Liste des opérations]]&amp;"!G68"),"")</f>
        <v/>
      </c>
      <c r="O117" s="139" t="str">
        <f ca="1">IF(ListeNonClassée[[#This Row],[avis]]="favorable",_xlfn.RANK.EQ(ListeNonClassée[[#This Row],[%]],ListeNonClassée[%]),"")</f>
        <v/>
      </c>
      <c r="P117" s="139" t="str">
        <f ca="1">IF(ListeNonClassée[[#This Row],[avis]]="défavorable",_xlfn.RANK.EQ(ListeNonClassée[[#This Row],[%]],ListeNonClassée[%]),"")</f>
        <v/>
      </c>
      <c r="Q117" s="139" t="str">
        <f ca="1">IF(SUM(ListeNonClassée[[#This Row],[Priorisation favorable ]:[Priorisation Défavorable]])=0,"",SUM(ListeNonClassée[[#This Row],[Priorisation favorable ]:[Priorisation Défavorable]]))</f>
        <v/>
      </c>
    </row>
    <row r="118" spans="2:17" ht="12.75" customHeight="1" x14ac:dyDescent="0.2">
      <c r="B118" s="61" t="str" cm="1">
        <f t="array" aca="1" ref="B118" ca="1">IF(ROWS($1:115)&lt;=COUNTA(ListeF),INDEX(MID(ListeF,FIND("]",ListeF)+1,100),ROWS($1:115)),"")</f>
        <v/>
      </c>
      <c r="C118" s="61" t="str" cm="1">
        <f t="array" aca="1" ref="C118" ca="1">IFERROR(INDIRECT(ListeNonClassée[[#This Row],[Liste des opérations]]&amp;"!D10"),"")</f>
        <v/>
      </c>
      <c r="D118" s="137" t="str" cm="1">
        <f t="array" aca="1" ref="D118" ca="1">IFERROR(INDIRECT(ListeNonClassée[[#This Row],[Liste des opérations]]&amp;"!D12"),"")</f>
        <v/>
      </c>
      <c r="E118" s="137" t="str" cm="1">
        <f t="array" aca="1" ref="E118" ca="1">IFERROR(INDIRECT(ListeNonClassée[[#This Row],[Liste des opérations]]&amp;"!g12"),"")</f>
        <v/>
      </c>
      <c r="F118" s="66" t="str" cm="1">
        <f t="array" aca="1" ref="F118" ca="1">IFERROR(INDIRECT(ListeNonClassée[[#This Row],[Liste des opérations]]&amp;"!D65")&amp;"/"&amp;INDIRECT(ListeNonClassée[[#This Row],[Liste des opérations]]&amp;"!E65"),"")</f>
        <v/>
      </c>
      <c r="G118" s="66" t="str" cm="1">
        <f t="array" aca="1" ref="G118" ca="1">IFERROR(INDIRECT(ListeNonClassée[[#This Row],[Liste des opérations]]&amp;"!G65"),"")</f>
        <v/>
      </c>
      <c r="H118" s="66" t="str" cm="1">
        <f t="array" aca="1" ref="H118" ca="1">IFERROR(INDIRECT($B118&amp;"!D66")&amp;"/"&amp;INDIRECT($B118&amp;"!E66"),"")</f>
        <v/>
      </c>
      <c r="I118" s="66" t="str" cm="1">
        <f t="array" aca="1" ref="I118" ca="1">IFERROR(INDIRECT($B118&amp;"!G66"),"")</f>
        <v/>
      </c>
      <c r="J118" s="66" t="str" cm="1">
        <f t="array" aca="1" ref="J118" ca="1">IFERROR(INDIRECT(ListeNonClassée[[#This Row],[Liste des opérations]]&amp;"!D67")&amp;"/"&amp;INDIRECT($B118&amp;"!E67"),"")</f>
        <v/>
      </c>
      <c r="K118" s="66" t="str" cm="1">
        <f t="array" aca="1" ref="K118" ca="1">IFERROR(INDIRECT(ListeNonClassée[[#This Row],[Liste des opérations]]&amp;"!G67"),"")</f>
        <v/>
      </c>
      <c r="L118" s="66" t="str" cm="1">
        <f t="array" aca="1" ref="L118" ca="1">IFERROR(INDIRECT(ListeNonClassée[[#This Row],[Liste des opérations]]&amp;"!D68")&amp;"/"&amp;INDIRECT(ListeNonClassée[[#This Row],[Liste des opérations]]&amp;"!E68"),"")</f>
        <v/>
      </c>
      <c r="M118" s="67" t="str" cm="1">
        <f t="array" aca="1" ref="M118" ca="1">IFERROR(INDIRECT(ListeNonClassée[[#This Row],[Liste des opérations]]&amp;"!D68")/INDIRECT(ListeNonClassée[[#This Row],[Liste des opérations]]&amp;"!E68"),"")</f>
        <v/>
      </c>
      <c r="N118" s="66" t="str" cm="1">
        <f t="array" aca="1" ref="N118" ca="1">IFERROR(INDIRECT(ListeNonClassée[[#This Row],[Liste des opérations]]&amp;"!G68"),"")</f>
        <v/>
      </c>
      <c r="O118" s="139" t="str">
        <f ca="1">IF(ListeNonClassée[[#This Row],[avis]]="favorable",_xlfn.RANK.EQ(ListeNonClassée[[#This Row],[%]],ListeNonClassée[%]),"")</f>
        <v/>
      </c>
      <c r="P118" s="139" t="str">
        <f ca="1">IF(ListeNonClassée[[#This Row],[avis]]="défavorable",_xlfn.RANK.EQ(ListeNonClassée[[#This Row],[%]],ListeNonClassée[%]),"")</f>
        <v/>
      </c>
      <c r="Q118" s="139" t="str">
        <f ca="1">IF(SUM(ListeNonClassée[[#This Row],[Priorisation favorable ]:[Priorisation Défavorable]])=0,"",SUM(ListeNonClassée[[#This Row],[Priorisation favorable ]:[Priorisation Défavorable]]))</f>
        <v/>
      </c>
    </row>
    <row r="119" spans="2:17" ht="12.75" customHeight="1" x14ac:dyDescent="0.2">
      <c r="B119" s="61" t="str" cm="1">
        <f t="array" aca="1" ref="B119" ca="1">IF(ROWS($1:116)&lt;=COUNTA(ListeF),INDEX(MID(ListeF,FIND("]",ListeF)+1,100),ROWS($1:116)),"")</f>
        <v/>
      </c>
      <c r="C119" s="61" t="str" cm="1">
        <f t="array" aca="1" ref="C119" ca="1">IFERROR(INDIRECT(ListeNonClassée[[#This Row],[Liste des opérations]]&amp;"!D10"),"")</f>
        <v/>
      </c>
      <c r="D119" s="137" t="str" cm="1">
        <f t="array" aca="1" ref="D119" ca="1">IFERROR(INDIRECT(ListeNonClassée[[#This Row],[Liste des opérations]]&amp;"!D12"),"")</f>
        <v/>
      </c>
      <c r="E119" s="137" t="str" cm="1">
        <f t="array" aca="1" ref="E119" ca="1">IFERROR(INDIRECT(ListeNonClassée[[#This Row],[Liste des opérations]]&amp;"!g12"),"")</f>
        <v/>
      </c>
      <c r="F119" s="66" t="str" cm="1">
        <f t="array" aca="1" ref="F119" ca="1">IFERROR(INDIRECT(ListeNonClassée[[#This Row],[Liste des opérations]]&amp;"!D65")&amp;"/"&amp;INDIRECT(ListeNonClassée[[#This Row],[Liste des opérations]]&amp;"!E65"),"")</f>
        <v/>
      </c>
      <c r="G119" s="66" t="str" cm="1">
        <f t="array" aca="1" ref="G119" ca="1">IFERROR(INDIRECT(ListeNonClassée[[#This Row],[Liste des opérations]]&amp;"!G65"),"")</f>
        <v/>
      </c>
      <c r="H119" s="66" t="str" cm="1">
        <f t="array" aca="1" ref="H119" ca="1">IFERROR(INDIRECT($B119&amp;"!D66")&amp;"/"&amp;INDIRECT($B119&amp;"!E66"),"")</f>
        <v/>
      </c>
      <c r="I119" s="66" t="str" cm="1">
        <f t="array" aca="1" ref="I119" ca="1">IFERROR(INDIRECT($B119&amp;"!G66"),"")</f>
        <v/>
      </c>
      <c r="J119" s="66" t="str" cm="1">
        <f t="array" aca="1" ref="J119" ca="1">IFERROR(INDIRECT(ListeNonClassée[[#This Row],[Liste des opérations]]&amp;"!D67")&amp;"/"&amp;INDIRECT($B119&amp;"!E67"),"")</f>
        <v/>
      </c>
      <c r="K119" s="66" t="str" cm="1">
        <f t="array" aca="1" ref="K119" ca="1">IFERROR(INDIRECT(ListeNonClassée[[#This Row],[Liste des opérations]]&amp;"!G67"),"")</f>
        <v/>
      </c>
      <c r="L119" s="66" t="str" cm="1">
        <f t="array" aca="1" ref="L119" ca="1">IFERROR(INDIRECT(ListeNonClassée[[#This Row],[Liste des opérations]]&amp;"!D68")&amp;"/"&amp;INDIRECT(ListeNonClassée[[#This Row],[Liste des opérations]]&amp;"!E68"),"")</f>
        <v/>
      </c>
      <c r="M119" s="67" t="str" cm="1">
        <f t="array" aca="1" ref="M119" ca="1">IFERROR(INDIRECT(ListeNonClassée[[#This Row],[Liste des opérations]]&amp;"!D68")/INDIRECT(ListeNonClassée[[#This Row],[Liste des opérations]]&amp;"!E68"),"")</f>
        <v/>
      </c>
      <c r="N119" s="66" t="str" cm="1">
        <f t="array" aca="1" ref="N119" ca="1">IFERROR(INDIRECT(ListeNonClassée[[#This Row],[Liste des opérations]]&amp;"!G68"),"")</f>
        <v/>
      </c>
      <c r="O119" s="139" t="str">
        <f ca="1">IF(ListeNonClassée[[#This Row],[avis]]="favorable",_xlfn.RANK.EQ(ListeNonClassée[[#This Row],[%]],ListeNonClassée[%]),"")</f>
        <v/>
      </c>
      <c r="P119" s="139" t="str">
        <f ca="1">IF(ListeNonClassée[[#This Row],[avis]]="défavorable",_xlfn.RANK.EQ(ListeNonClassée[[#This Row],[%]],ListeNonClassée[%]),"")</f>
        <v/>
      </c>
      <c r="Q119" s="139" t="str">
        <f ca="1">IF(SUM(ListeNonClassée[[#This Row],[Priorisation favorable ]:[Priorisation Défavorable]])=0,"",SUM(ListeNonClassée[[#This Row],[Priorisation favorable ]:[Priorisation Défavorable]]))</f>
        <v/>
      </c>
    </row>
    <row r="120" spans="2:17" ht="12.75" customHeight="1" x14ac:dyDescent="0.2">
      <c r="B120" s="61" t="str" cm="1">
        <f t="array" aca="1" ref="B120" ca="1">IF(ROWS($1:117)&lt;=COUNTA(ListeF),INDEX(MID(ListeF,FIND("]",ListeF)+1,100),ROWS($1:117)),"")</f>
        <v/>
      </c>
      <c r="C120" s="61" t="str" cm="1">
        <f t="array" aca="1" ref="C120" ca="1">IFERROR(INDIRECT(ListeNonClassée[[#This Row],[Liste des opérations]]&amp;"!D10"),"")</f>
        <v/>
      </c>
      <c r="D120" s="137" t="str" cm="1">
        <f t="array" aca="1" ref="D120" ca="1">IFERROR(INDIRECT(ListeNonClassée[[#This Row],[Liste des opérations]]&amp;"!D12"),"")</f>
        <v/>
      </c>
      <c r="E120" s="137" t="str" cm="1">
        <f t="array" aca="1" ref="E120" ca="1">IFERROR(INDIRECT(ListeNonClassée[[#This Row],[Liste des opérations]]&amp;"!g12"),"")</f>
        <v/>
      </c>
      <c r="F120" s="66" t="str" cm="1">
        <f t="array" aca="1" ref="F120" ca="1">IFERROR(INDIRECT(ListeNonClassée[[#This Row],[Liste des opérations]]&amp;"!D65")&amp;"/"&amp;INDIRECT(ListeNonClassée[[#This Row],[Liste des opérations]]&amp;"!E65"),"")</f>
        <v/>
      </c>
      <c r="G120" s="66" t="str" cm="1">
        <f t="array" aca="1" ref="G120" ca="1">IFERROR(INDIRECT(ListeNonClassée[[#This Row],[Liste des opérations]]&amp;"!G65"),"")</f>
        <v/>
      </c>
      <c r="H120" s="66" t="str" cm="1">
        <f t="array" aca="1" ref="H120" ca="1">IFERROR(INDIRECT($B120&amp;"!D66")&amp;"/"&amp;INDIRECT($B120&amp;"!E66"),"")</f>
        <v/>
      </c>
      <c r="I120" s="66" t="str" cm="1">
        <f t="array" aca="1" ref="I120" ca="1">IFERROR(INDIRECT($B120&amp;"!G66"),"")</f>
        <v/>
      </c>
      <c r="J120" s="66" t="str" cm="1">
        <f t="array" aca="1" ref="J120" ca="1">IFERROR(INDIRECT(ListeNonClassée[[#This Row],[Liste des opérations]]&amp;"!D67")&amp;"/"&amp;INDIRECT($B120&amp;"!E67"),"")</f>
        <v/>
      </c>
      <c r="K120" s="66" t="str" cm="1">
        <f t="array" aca="1" ref="K120" ca="1">IFERROR(INDIRECT(ListeNonClassée[[#This Row],[Liste des opérations]]&amp;"!G67"),"")</f>
        <v/>
      </c>
      <c r="L120" s="66" t="str" cm="1">
        <f t="array" aca="1" ref="L120" ca="1">IFERROR(INDIRECT(ListeNonClassée[[#This Row],[Liste des opérations]]&amp;"!D68")&amp;"/"&amp;INDIRECT(ListeNonClassée[[#This Row],[Liste des opérations]]&amp;"!E68"),"")</f>
        <v/>
      </c>
      <c r="M120" s="67" t="str" cm="1">
        <f t="array" aca="1" ref="M120" ca="1">IFERROR(INDIRECT(ListeNonClassée[[#This Row],[Liste des opérations]]&amp;"!D68")/INDIRECT(ListeNonClassée[[#This Row],[Liste des opérations]]&amp;"!E68"),"")</f>
        <v/>
      </c>
      <c r="N120" s="66" t="str" cm="1">
        <f t="array" aca="1" ref="N120" ca="1">IFERROR(INDIRECT(ListeNonClassée[[#This Row],[Liste des opérations]]&amp;"!G68"),"")</f>
        <v/>
      </c>
      <c r="O120" s="139" t="str">
        <f ca="1">IF(ListeNonClassée[[#This Row],[avis]]="favorable",_xlfn.RANK.EQ(ListeNonClassée[[#This Row],[%]],ListeNonClassée[%]),"")</f>
        <v/>
      </c>
      <c r="P120" s="139" t="str">
        <f ca="1">IF(ListeNonClassée[[#This Row],[avis]]="défavorable",_xlfn.RANK.EQ(ListeNonClassée[[#This Row],[%]],ListeNonClassée[%]),"")</f>
        <v/>
      </c>
      <c r="Q120" s="139" t="str">
        <f ca="1">IF(SUM(ListeNonClassée[[#This Row],[Priorisation favorable ]:[Priorisation Défavorable]])=0,"",SUM(ListeNonClassée[[#This Row],[Priorisation favorable ]:[Priorisation Défavorable]]))</f>
        <v/>
      </c>
    </row>
    <row r="121" spans="2:17" ht="12.75" customHeight="1" x14ac:dyDescent="0.2">
      <c r="B121" s="61" t="str" cm="1">
        <f t="array" aca="1" ref="B121" ca="1">IF(ROWS($1:118)&lt;=COUNTA(ListeF),INDEX(MID(ListeF,FIND("]",ListeF)+1,100),ROWS($1:118)),"")</f>
        <v/>
      </c>
      <c r="C121" s="61" t="str" cm="1">
        <f t="array" aca="1" ref="C121" ca="1">IFERROR(INDIRECT(ListeNonClassée[[#This Row],[Liste des opérations]]&amp;"!D10"),"")</f>
        <v/>
      </c>
      <c r="D121" s="137" t="str" cm="1">
        <f t="array" aca="1" ref="D121" ca="1">IFERROR(INDIRECT(ListeNonClassée[[#This Row],[Liste des opérations]]&amp;"!D12"),"")</f>
        <v/>
      </c>
      <c r="E121" s="137" t="str" cm="1">
        <f t="array" aca="1" ref="E121" ca="1">IFERROR(INDIRECT(ListeNonClassée[[#This Row],[Liste des opérations]]&amp;"!g12"),"")</f>
        <v/>
      </c>
      <c r="F121" s="66" t="str" cm="1">
        <f t="array" aca="1" ref="F121" ca="1">IFERROR(INDIRECT(ListeNonClassée[[#This Row],[Liste des opérations]]&amp;"!D65")&amp;"/"&amp;INDIRECT(ListeNonClassée[[#This Row],[Liste des opérations]]&amp;"!E65"),"")</f>
        <v/>
      </c>
      <c r="G121" s="66" t="str" cm="1">
        <f t="array" aca="1" ref="G121" ca="1">IFERROR(INDIRECT(ListeNonClassée[[#This Row],[Liste des opérations]]&amp;"!G65"),"")</f>
        <v/>
      </c>
      <c r="H121" s="66" t="str" cm="1">
        <f t="array" aca="1" ref="H121" ca="1">IFERROR(INDIRECT($B121&amp;"!D66")&amp;"/"&amp;INDIRECT($B121&amp;"!E66"),"")</f>
        <v/>
      </c>
      <c r="I121" s="66" t="str" cm="1">
        <f t="array" aca="1" ref="I121" ca="1">IFERROR(INDIRECT($B121&amp;"!G66"),"")</f>
        <v/>
      </c>
      <c r="J121" s="66" t="str" cm="1">
        <f t="array" aca="1" ref="J121" ca="1">IFERROR(INDIRECT(ListeNonClassée[[#This Row],[Liste des opérations]]&amp;"!D67")&amp;"/"&amp;INDIRECT($B121&amp;"!E67"),"")</f>
        <v/>
      </c>
      <c r="K121" s="66" t="str" cm="1">
        <f t="array" aca="1" ref="K121" ca="1">IFERROR(INDIRECT(ListeNonClassée[[#This Row],[Liste des opérations]]&amp;"!G67"),"")</f>
        <v/>
      </c>
      <c r="L121" s="66" t="str" cm="1">
        <f t="array" aca="1" ref="L121" ca="1">IFERROR(INDIRECT(ListeNonClassée[[#This Row],[Liste des opérations]]&amp;"!D68")&amp;"/"&amp;INDIRECT(ListeNonClassée[[#This Row],[Liste des opérations]]&amp;"!E68"),"")</f>
        <v/>
      </c>
      <c r="M121" s="67" t="str" cm="1">
        <f t="array" aca="1" ref="M121" ca="1">IFERROR(INDIRECT(ListeNonClassée[[#This Row],[Liste des opérations]]&amp;"!D68")/INDIRECT(ListeNonClassée[[#This Row],[Liste des opérations]]&amp;"!E68"),"")</f>
        <v/>
      </c>
      <c r="N121" s="66" t="str" cm="1">
        <f t="array" aca="1" ref="N121" ca="1">IFERROR(INDIRECT(ListeNonClassée[[#This Row],[Liste des opérations]]&amp;"!G68"),"")</f>
        <v/>
      </c>
      <c r="O121" s="139" t="str">
        <f ca="1">IF(ListeNonClassée[[#This Row],[avis]]="favorable",_xlfn.RANK.EQ(ListeNonClassée[[#This Row],[%]],ListeNonClassée[%]),"")</f>
        <v/>
      </c>
      <c r="P121" s="139" t="str">
        <f ca="1">IF(ListeNonClassée[[#This Row],[avis]]="défavorable",_xlfn.RANK.EQ(ListeNonClassée[[#This Row],[%]],ListeNonClassée[%]),"")</f>
        <v/>
      </c>
      <c r="Q121" s="139" t="str">
        <f ca="1">IF(SUM(ListeNonClassée[[#This Row],[Priorisation favorable ]:[Priorisation Défavorable]])=0,"",SUM(ListeNonClassée[[#This Row],[Priorisation favorable ]:[Priorisation Défavorable]]))</f>
        <v/>
      </c>
    </row>
    <row r="122" spans="2:17" ht="12.75" customHeight="1" x14ac:dyDescent="0.2">
      <c r="B122" s="61" t="str" cm="1">
        <f t="array" aca="1" ref="B122" ca="1">IF(ROWS($1:119)&lt;=COUNTA(ListeF),INDEX(MID(ListeF,FIND("]",ListeF)+1,100),ROWS($1:119)),"")</f>
        <v/>
      </c>
      <c r="C122" s="61" t="str" cm="1">
        <f t="array" aca="1" ref="C122" ca="1">IFERROR(INDIRECT(ListeNonClassée[[#This Row],[Liste des opérations]]&amp;"!D10"),"")</f>
        <v/>
      </c>
      <c r="D122" s="137" t="str" cm="1">
        <f t="array" aca="1" ref="D122" ca="1">IFERROR(INDIRECT(ListeNonClassée[[#This Row],[Liste des opérations]]&amp;"!D12"),"")</f>
        <v/>
      </c>
      <c r="E122" s="137" t="str" cm="1">
        <f t="array" aca="1" ref="E122" ca="1">IFERROR(INDIRECT(ListeNonClassée[[#This Row],[Liste des opérations]]&amp;"!g12"),"")</f>
        <v/>
      </c>
      <c r="F122" s="66" t="str" cm="1">
        <f t="array" aca="1" ref="F122" ca="1">IFERROR(INDIRECT(ListeNonClassée[[#This Row],[Liste des opérations]]&amp;"!D65")&amp;"/"&amp;INDIRECT(ListeNonClassée[[#This Row],[Liste des opérations]]&amp;"!E65"),"")</f>
        <v/>
      </c>
      <c r="G122" s="66" t="str" cm="1">
        <f t="array" aca="1" ref="G122" ca="1">IFERROR(INDIRECT(ListeNonClassée[[#This Row],[Liste des opérations]]&amp;"!G65"),"")</f>
        <v/>
      </c>
      <c r="H122" s="66" t="str" cm="1">
        <f t="array" aca="1" ref="H122" ca="1">IFERROR(INDIRECT($B122&amp;"!D66")&amp;"/"&amp;INDIRECT($B122&amp;"!E66"),"")</f>
        <v/>
      </c>
      <c r="I122" s="66" t="str" cm="1">
        <f t="array" aca="1" ref="I122" ca="1">IFERROR(INDIRECT($B122&amp;"!G66"),"")</f>
        <v/>
      </c>
      <c r="J122" s="66" t="str" cm="1">
        <f t="array" aca="1" ref="J122" ca="1">IFERROR(INDIRECT(ListeNonClassée[[#This Row],[Liste des opérations]]&amp;"!D67")&amp;"/"&amp;INDIRECT($B122&amp;"!E67"),"")</f>
        <v/>
      </c>
      <c r="K122" s="66" t="str" cm="1">
        <f t="array" aca="1" ref="K122" ca="1">IFERROR(INDIRECT(ListeNonClassée[[#This Row],[Liste des opérations]]&amp;"!G67"),"")</f>
        <v/>
      </c>
      <c r="L122" s="66" t="str" cm="1">
        <f t="array" aca="1" ref="L122" ca="1">IFERROR(INDIRECT(ListeNonClassée[[#This Row],[Liste des opérations]]&amp;"!D68")&amp;"/"&amp;INDIRECT(ListeNonClassée[[#This Row],[Liste des opérations]]&amp;"!E68"),"")</f>
        <v/>
      </c>
      <c r="M122" s="67" t="str" cm="1">
        <f t="array" aca="1" ref="M122" ca="1">IFERROR(INDIRECT(ListeNonClassée[[#This Row],[Liste des opérations]]&amp;"!D68")/INDIRECT(ListeNonClassée[[#This Row],[Liste des opérations]]&amp;"!E68"),"")</f>
        <v/>
      </c>
      <c r="N122" s="66" t="str" cm="1">
        <f t="array" aca="1" ref="N122" ca="1">IFERROR(INDIRECT(ListeNonClassée[[#This Row],[Liste des opérations]]&amp;"!G68"),"")</f>
        <v/>
      </c>
      <c r="O122" s="139" t="str">
        <f ca="1">IF(ListeNonClassée[[#This Row],[avis]]="favorable",_xlfn.RANK.EQ(ListeNonClassée[[#This Row],[%]],ListeNonClassée[%]),"")</f>
        <v/>
      </c>
      <c r="P122" s="139" t="str">
        <f ca="1">IF(ListeNonClassée[[#This Row],[avis]]="défavorable",_xlfn.RANK.EQ(ListeNonClassée[[#This Row],[%]],ListeNonClassée[%]),"")</f>
        <v/>
      </c>
      <c r="Q122" s="139" t="str">
        <f ca="1">IF(SUM(ListeNonClassée[[#This Row],[Priorisation favorable ]:[Priorisation Défavorable]])=0,"",SUM(ListeNonClassée[[#This Row],[Priorisation favorable ]:[Priorisation Défavorable]]))</f>
        <v/>
      </c>
    </row>
    <row r="123" spans="2:17" ht="12.75" customHeight="1" x14ac:dyDescent="0.2">
      <c r="B123" s="61" t="str" cm="1">
        <f t="array" aca="1" ref="B123" ca="1">IF(ROWS($1:120)&lt;=COUNTA(ListeF),INDEX(MID(ListeF,FIND("]",ListeF)+1,100),ROWS($1:120)),"")</f>
        <v/>
      </c>
      <c r="C123" s="61" t="str" cm="1">
        <f t="array" aca="1" ref="C123" ca="1">IFERROR(INDIRECT(ListeNonClassée[[#This Row],[Liste des opérations]]&amp;"!D10"),"")</f>
        <v/>
      </c>
      <c r="D123" s="137" t="str" cm="1">
        <f t="array" aca="1" ref="D123" ca="1">IFERROR(INDIRECT(ListeNonClassée[[#This Row],[Liste des opérations]]&amp;"!D12"),"")</f>
        <v/>
      </c>
      <c r="E123" s="137" t="str" cm="1">
        <f t="array" aca="1" ref="E123" ca="1">IFERROR(INDIRECT(ListeNonClassée[[#This Row],[Liste des opérations]]&amp;"!g12"),"")</f>
        <v/>
      </c>
      <c r="F123" s="66" t="str" cm="1">
        <f t="array" aca="1" ref="F123" ca="1">IFERROR(INDIRECT(ListeNonClassée[[#This Row],[Liste des opérations]]&amp;"!D65")&amp;"/"&amp;INDIRECT(ListeNonClassée[[#This Row],[Liste des opérations]]&amp;"!E65"),"")</f>
        <v/>
      </c>
      <c r="G123" s="66" t="str" cm="1">
        <f t="array" aca="1" ref="G123" ca="1">IFERROR(INDIRECT(ListeNonClassée[[#This Row],[Liste des opérations]]&amp;"!G65"),"")</f>
        <v/>
      </c>
      <c r="H123" s="66" t="str" cm="1">
        <f t="array" aca="1" ref="H123" ca="1">IFERROR(INDIRECT($B123&amp;"!D66")&amp;"/"&amp;INDIRECT($B123&amp;"!E66"),"")</f>
        <v/>
      </c>
      <c r="I123" s="66" t="str" cm="1">
        <f t="array" aca="1" ref="I123" ca="1">IFERROR(INDIRECT($B123&amp;"!G66"),"")</f>
        <v/>
      </c>
      <c r="J123" s="66" t="str" cm="1">
        <f t="array" aca="1" ref="J123" ca="1">IFERROR(INDIRECT(ListeNonClassée[[#This Row],[Liste des opérations]]&amp;"!D67")&amp;"/"&amp;INDIRECT($B123&amp;"!E67"),"")</f>
        <v/>
      </c>
      <c r="K123" s="66" t="str" cm="1">
        <f t="array" aca="1" ref="K123" ca="1">IFERROR(INDIRECT(ListeNonClassée[[#This Row],[Liste des opérations]]&amp;"!G67"),"")</f>
        <v/>
      </c>
      <c r="L123" s="66" t="str" cm="1">
        <f t="array" aca="1" ref="L123" ca="1">IFERROR(INDIRECT(ListeNonClassée[[#This Row],[Liste des opérations]]&amp;"!D68")&amp;"/"&amp;INDIRECT(ListeNonClassée[[#This Row],[Liste des opérations]]&amp;"!E68"),"")</f>
        <v/>
      </c>
      <c r="M123" s="67" t="str" cm="1">
        <f t="array" aca="1" ref="M123" ca="1">IFERROR(INDIRECT(ListeNonClassée[[#This Row],[Liste des opérations]]&amp;"!D68")/INDIRECT(ListeNonClassée[[#This Row],[Liste des opérations]]&amp;"!E68"),"")</f>
        <v/>
      </c>
      <c r="N123" s="66" t="str" cm="1">
        <f t="array" aca="1" ref="N123" ca="1">IFERROR(INDIRECT(ListeNonClassée[[#This Row],[Liste des opérations]]&amp;"!G68"),"")</f>
        <v/>
      </c>
      <c r="O123" s="139" t="str">
        <f ca="1">IF(ListeNonClassée[[#This Row],[avis]]="favorable",_xlfn.RANK.EQ(ListeNonClassée[[#This Row],[%]],ListeNonClassée[%]),"")</f>
        <v/>
      </c>
      <c r="P123" s="139" t="str">
        <f ca="1">IF(ListeNonClassée[[#This Row],[avis]]="défavorable",_xlfn.RANK.EQ(ListeNonClassée[[#This Row],[%]],ListeNonClassée[%]),"")</f>
        <v/>
      </c>
      <c r="Q123" s="139" t="str">
        <f ca="1">IF(SUM(ListeNonClassée[[#This Row],[Priorisation favorable ]:[Priorisation Défavorable]])=0,"",SUM(ListeNonClassée[[#This Row],[Priorisation favorable ]:[Priorisation Défavorable]]))</f>
        <v/>
      </c>
    </row>
    <row r="124" spans="2:17" ht="12.75" customHeight="1" x14ac:dyDescent="0.2">
      <c r="B124" s="61" t="str" cm="1">
        <f t="array" aca="1" ref="B124" ca="1">IF(ROWS($1:121)&lt;=COUNTA(ListeF),INDEX(MID(ListeF,FIND("]",ListeF)+1,100),ROWS($1:121)),"")</f>
        <v/>
      </c>
      <c r="C124" s="61" t="str" cm="1">
        <f t="array" aca="1" ref="C124" ca="1">IFERROR(INDIRECT(ListeNonClassée[[#This Row],[Liste des opérations]]&amp;"!D10"),"")</f>
        <v/>
      </c>
      <c r="D124" s="137" t="str" cm="1">
        <f t="array" aca="1" ref="D124" ca="1">IFERROR(INDIRECT(ListeNonClassée[[#This Row],[Liste des opérations]]&amp;"!D12"),"")</f>
        <v/>
      </c>
      <c r="E124" s="137" t="str" cm="1">
        <f t="array" aca="1" ref="E124" ca="1">IFERROR(INDIRECT(ListeNonClassée[[#This Row],[Liste des opérations]]&amp;"!g12"),"")</f>
        <v/>
      </c>
      <c r="F124" s="66" t="str" cm="1">
        <f t="array" aca="1" ref="F124" ca="1">IFERROR(INDIRECT(ListeNonClassée[[#This Row],[Liste des opérations]]&amp;"!D65")&amp;"/"&amp;INDIRECT(ListeNonClassée[[#This Row],[Liste des opérations]]&amp;"!E65"),"")</f>
        <v/>
      </c>
      <c r="G124" s="66" t="str" cm="1">
        <f t="array" aca="1" ref="G124" ca="1">IFERROR(INDIRECT(ListeNonClassée[[#This Row],[Liste des opérations]]&amp;"!G65"),"")</f>
        <v/>
      </c>
      <c r="H124" s="66" t="str" cm="1">
        <f t="array" aca="1" ref="H124" ca="1">IFERROR(INDIRECT($B124&amp;"!D66")&amp;"/"&amp;INDIRECT($B124&amp;"!E66"),"")</f>
        <v/>
      </c>
      <c r="I124" s="66" t="str" cm="1">
        <f t="array" aca="1" ref="I124" ca="1">IFERROR(INDIRECT($B124&amp;"!G66"),"")</f>
        <v/>
      </c>
      <c r="J124" s="66" t="str" cm="1">
        <f t="array" aca="1" ref="J124" ca="1">IFERROR(INDIRECT(ListeNonClassée[[#This Row],[Liste des opérations]]&amp;"!D67")&amp;"/"&amp;INDIRECT($B124&amp;"!E67"),"")</f>
        <v/>
      </c>
      <c r="K124" s="66" t="str" cm="1">
        <f t="array" aca="1" ref="K124" ca="1">IFERROR(INDIRECT(ListeNonClassée[[#This Row],[Liste des opérations]]&amp;"!G67"),"")</f>
        <v/>
      </c>
      <c r="L124" s="66" t="str" cm="1">
        <f t="array" aca="1" ref="L124" ca="1">IFERROR(INDIRECT(ListeNonClassée[[#This Row],[Liste des opérations]]&amp;"!D68")&amp;"/"&amp;INDIRECT(ListeNonClassée[[#This Row],[Liste des opérations]]&amp;"!E68"),"")</f>
        <v/>
      </c>
      <c r="M124" s="67" t="str" cm="1">
        <f t="array" aca="1" ref="M124" ca="1">IFERROR(INDIRECT(ListeNonClassée[[#This Row],[Liste des opérations]]&amp;"!D68")/INDIRECT(ListeNonClassée[[#This Row],[Liste des opérations]]&amp;"!E68"),"")</f>
        <v/>
      </c>
      <c r="N124" s="66" t="str" cm="1">
        <f t="array" aca="1" ref="N124" ca="1">IFERROR(INDIRECT(ListeNonClassée[[#This Row],[Liste des opérations]]&amp;"!G68"),"")</f>
        <v/>
      </c>
      <c r="O124" s="139" t="str">
        <f ca="1">IF(ListeNonClassée[[#This Row],[avis]]="favorable",_xlfn.RANK.EQ(ListeNonClassée[[#This Row],[%]],ListeNonClassée[%]),"")</f>
        <v/>
      </c>
      <c r="P124" s="139" t="str">
        <f ca="1">IF(ListeNonClassée[[#This Row],[avis]]="défavorable",_xlfn.RANK.EQ(ListeNonClassée[[#This Row],[%]],ListeNonClassée[%]),"")</f>
        <v/>
      </c>
      <c r="Q124" s="139" t="str">
        <f ca="1">IF(SUM(ListeNonClassée[[#This Row],[Priorisation favorable ]:[Priorisation Défavorable]])=0,"",SUM(ListeNonClassée[[#This Row],[Priorisation favorable ]:[Priorisation Défavorable]]))</f>
        <v/>
      </c>
    </row>
    <row r="125" spans="2:17" ht="12.75" customHeight="1" x14ac:dyDescent="0.2">
      <c r="B125" s="61" t="str" cm="1">
        <f t="array" aca="1" ref="B125" ca="1">IF(ROWS($1:122)&lt;=COUNTA(ListeF),INDEX(MID(ListeF,FIND("]",ListeF)+1,100),ROWS($1:122)),"")</f>
        <v/>
      </c>
      <c r="C125" s="61" t="str" cm="1">
        <f t="array" aca="1" ref="C125" ca="1">IFERROR(INDIRECT(ListeNonClassée[[#This Row],[Liste des opérations]]&amp;"!D10"),"")</f>
        <v/>
      </c>
      <c r="D125" s="137" t="str" cm="1">
        <f t="array" aca="1" ref="D125" ca="1">IFERROR(INDIRECT(ListeNonClassée[[#This Row],[Liste des opérations]]&amp;"!D12"),"")</f>
        <v/>
      </c>
      <c r="E125" s="137" t="str" cm="1">
        <f t="array" aca="1" ref="E125" ca="1">IFERROR(INDIRECT(ListeNonClassée[[#This Row],[Liste des opérations]]&amp;"!g12"),"")</f>
        <v/>
      </c>
      <c r="F125" s="66" t="str" cm="1">
        <f t="array" aca="1" ref="F125" ca="1">IFERROR(INDIRECT(ListeNonClassée[[#This Row],[Liste des opérations]]&amp;"!D65")&amp;"/"&amp;INDIRECT(ListeNonClassée[[#This Row],[Liste des opérations]]&amp;"!E65"),"")</f>
        <v/>
      </c>
      <c r="G125" s="66" t="str" cm="1">
        <f t="array" aca="1" ref="G125" ca="1">IFERROR(INDIRECT(ListeNonClassée[[#This Row],[Liste des opérations]]&amp;"!G65"),"")</f>
        <v/>
      </c>
      <c r="H125" s="66" t="str" cm="1">
        <f t="array" aca="1" ref="H125" ca="1">IFERROR(INDIRECT($B125&amp;"!D66")&amp;"/"&amp;INDIRECT($B125&amp;"!E66"),"")</f>
        <v/>
      </c>
      <c r="I125" s="66" t="str" cm="1">
        <f t="array" aca="1" ref="I125" ca="1">IFERROR(INDIRECT($B125&amp;"!G66"),"")</f>
        <v/>
      </c>
      <c r="J125" s="66" t="str" cm="1">
        <f t="array" aca="1" ref="J125" ca="1">IFERROR(INDIRECT(ListeNonClassée[[#This Row],[Liste des opérations]]&amp;"!D67")&amp;"/"&amp;INDIRECT($B125&amp;"!E67"),"")</f>
        <v/>
      </c>
      <c r="K125" s="66" t="str" cm="1">
        <f t="array" aca="1" ref="K125" ca="1">IFERROR(INDIRECT(ListeNonClassée[[#This Row],[Liste des opérations]]&amp;"!G67"),"")</f>
        <v/>
      </c>
      <c r="L125" s="66" t="str" cm="1">
        <f t="array" aca="1" ref="L125" ca="1">IFERROR(INDIRECT(ListeNonClassée[[#This Row],[Liste des opérations]]&amp;"!D68")&amp;"/"&amp;INDIRECT(ListeNonClassée[[#This Row],[Liste des opérations]]&amp;"!E68"),"")</f>
        <v/>
      </c>
      <c r="M125" s="67" t="str" cm="1">
        <f t="array" aca="1" ref="M125" ca="1">IFERROR(INDIRECT(ListeNonClassée[[#This Row],[Liste des opérations]]&amp;"!D68")/INDIRECT(ListeNonClassée[[#This Row],[Liste des opérations]]&amp;"!E68"),"")</f>
        <v/>
      </c>
      <c r="N125" s="66" t="str" cm="1">
        <f t="array" aca="1" ref="N125" ca="1">IFERROR(INDIRECT(ListeNonClassée[[#This Row],[Liste des opérations]]&amp;"!G68"),"")</f>
        <v/>
      </c>
      <c r="O125" s="139" t="str">
        <f ca="1">IF(ListeNonClassée[[#This Row],[avis]]="favorable",_xlfn.RANK.EQ(ListeNonClassée[[#This Row],[%]],ListeNonClassée[%]),"")</f>
        <v/>
      </c>
      <c r="P125" s="139" t="str">
        <f ca="1">IF(ListeNonClassée[[#This Row],[avis]]="défavorable",_xlfn.RANK.EQ(ListeNonClassée[[#This Row],[%]],ListeNonClassée[%]),"")</f>
        <v/>
      </c>
      <c r="Q125" s="139" t="str">
        <f ca="1">IF(SUM(ListeNonClassée[[#This Row],[Priorisation favorable ]:[Priorisation Défavorable]])=0,"",SUM(ListeNonClassée[[#This Row],[Priorisation favorable ]:[Priorisation Défavorable]]))</f>
        <v/>
      </c>
    </row>
    <row r="126" spans="2:17" ht="12.75" customHeight="1" x14ac:dyDescent="0.2">
      <c r="B126" s="61" t="str" cm="1">
        <f t="array" aca="1" ref="B126" ca="1">IF(ROWS($1:123)&lt;=COUNTA(ListeF),INDEX(MID(ListeF,FIND("]",ListeF)+1,100),ROWS($1:123)),"")</f>
        <v/>
      </c>
      <c r="C126" s="61" t="str" cm="1">
        <f t="array" aca="1" ref="C126" ca="1">IFERROR(INDIRECT(ListeNonClassée[[#This Row],[Liste des opérations]]&amp;"!D10"),"")</f>
        <v/>
      </c>
      <c r="D126" s="137" t="str" cm="1">
        <f t="array" aca="1" ref="D126" ca="1">IFERROR(INDIRECT(ListeNonClassée[[#This Row],[Liste des opérations]]&amp;"!D12"),"")</f>
        <v/>
      </c>
      <c r="E126" s="137" t="str" cm="1">
        <f t="array" aca="1" ref="E126" ca="1">IFERROR(INDIRECT(ListeNonClassée[[#This Row],[Liste des opérations]]&amp;"!g12"),"")</f>
        <v/>
      </c>
      <c r="F126" s="66" t="str" cm="1">
        <f t="array" aca="1" ref="F126" ca="1">IFERROR(INDIRECT(ListeNonClassée[[#This Row],[Liste des opérations]]&amp;"!D65")&amp;"/"&amp;INDIRECT(ListeNonClassée[[#This Row],[Liste des opérations]]&amp;"!E65"),"")</f>
        <v/>
      </c>
      <c r="G126" s="66" t="str" cm="1">
        <f t="array" aca="1" ref="G126" ca="1">IFERROR(INDIRECT(ListeNonClassée[[#This Row],[Liste des opérations]]&amp;"!G65"),"")</f>
        <v/>
      </c>
      <c r="H126" s="66" t="str" cm="1">
        <f t="array" aca="1" ref="H126" ca="1">IFERROR(INDIRECT($B126&amp;"!D66")&amp;"/"&amp;INDIRECT($B126&amp;"!E66"),"")</f>
        <v/>
      </c>
      <c r="I126" s="66" t="str" cm="1">
        <f t="array" aca="1" ref="I126" ca="1">IFERROR(INDIRECT($B126&amp;"!G66"),"")</f>
        <v/>
      </c>
      <c r="J126" s="66" t="str" cm="1">
        <f t="array" aca="1" ref="J126" ca="1">IFERROR(INDIRECT(ListeNonClassée[[#This Row],[Liste des opérations]]&amp;"!D67")&amp;"/"&amp;INDIRECT($B126&amp;"!E67"),"")</f>
        <v/>
      </c>
      <c r="K126" s="66" t="str" cm="1">
        <f t="array" aca="1" ref="K126" ca="1">IFERROR(INDIRECT(ListeNonClassée[[#This Row],[Liste des opérations]]&amp;"!G67"),"")</f>
        <v/>
      </c>
      <c r="L126" s="66" t="str" cm="1">
        <f t="array" aca="1" ref="L126" ca="1">IFERROR(INDIRECT(ListeNonClassée[[#This Row],[Liste des opérations]]&amp;"!D68")&amp;"/"&amp;INDIRECT(ListeNonClassée[[#This Row],[Liste des opérations]]&amp;"!E68"),"")</f>
        <v/>
      </c>
      <c r="M126" s="67" t="str" cm="1">
        <f t="array" aca="1" ref="M126" ca="1">IFERROR(INDIRECT(ListeNonClassée[[#This Row],[Liste des opérations]]&amp;"!D68")/INDIRECT(ListeNonClassée[[#This Row],[Liste des opérations]]&amp;"!E68"),"")</f>
        <v/>
      </c>
      <c r="N126" s="66" t="str" cm="1">
        <f t="array" aca="1" ref="N126" ca="1">IFERROR(INDIRECT(ListeNonClassée[[#This Row],[Liste des opérations]]&amp;"!G68"),"")</f>
        <v/>
      </c>
      <c r="O126" s="139" t="str">
        <f ca="1">IF(ListeNonClassée[[#This Row],[avis]]="favorable",_xlfn.RANK.EQ(ListeNonClassée[[#This Row],[%]],ListeNonClassée[%]),"")</f>
        <v/>
      </c>
      <c r="P126" s="139" t="str">
        <f ca="1">IF(ListeNonClassée[[#This Row],[avis]]="défavorable",_xlfn.RANK.EQ(ListeNonClassée[[#This Row],[%]],ListeNonClassée[%]),"")</f>
        <v/>
      </c>
      <c r="Q126" s="139" t="str">
        <f ca="1">IF(SUM(ListeNonClassée[[#This Row],[Priorisation favorable ]:[Priorisation Défavorable]])=0,"",SUM(ListeNonClassée[[#This Row],[Priorisation favorable ]:[Priorisation Défavorable]]))</f>
        <v/>
      </c>
    </row>
    <row r="127" spans="2:17" ht="12.75" customHeight="1" x14ac:dyDescent="0.2">
      <c r="B127" s="61" t="str" cm="1">
        <f t="array" aca="1" ref="B127" ca="1">IF(ROWS($1:124)&lt;=COUNTA(ListeF),INDEX(MID(ListeF,FIND("]",ListeF)+1,100),ROWS($1:124)),"")</f>
        <v/>
      </c>
      <c r="C127" s="61" t="str" cm="1">
        <f t="array" aca="1" ref="C127" ca="1">IFERROR(INDIRECT(ListeNonClassée[[#This Row],[Liste des opérations]]&amp;"!D10"),"")</f>
        <v/>
      </c>
      <c r="D127" s="137" t="str" cm="1">
        <f t="array" aca="1" ref="D127" ca="1">IFERROR(INDIRECT(ListeNonClassée[[#This Row],[Liste des opérations]]&amp;"!D12"),"")</f>
        <v/>
      </c>
      <c r="E127" s="137" t="str" cm="1">
        <f t="array" aca="1" ref="E127" ca="1">IFERROR(INDIRECT(ListeNonClassée[[#This Row],[Liste des opérations]]&amp;"!g12"),"")</f>
        <v/>
      </c>
      <c r="F127" s="66" t="str" cm="1">
        <f t="array" aca="1" ref="F127" ca="1">IFERROR(INDIRECT(ListeNonClassée[[#This Row],[Liste des opérations]]&amp;"!D65")&amp;"/"&amp;INDIRECT(ListeNonClassée[[#This Row],[Liste des opérations]]&amp;"!E65"),"")</f>
        <v/>
      </c>
      <c r="G127" s="66" t="str" cm="1">
        <f t="array" aca="1" ref="G127" ca="1">IFERROR(INDIRECT(ListeNonClassée[[#This Row],[Liste des opérations]]&amp;"!G65"),"")</f>
        <v/>
      </c>
      <c r="H127" s="66" t="str" cm="1">
        <f t="array" aca="1" ref="H127" ca="1">IFERROR(INDIRECT($B127&amp;"!D66")&amp;"/"&amp;INDIRECT($B127&amp;"!E66"),"")</f>
        <v/>
      </c>
      <c r="I127" s="66" t="str" cm="1">
        <f t="array" aca="1" ref="I127" ca="1">IFERROR(INDIRECT($B127&amp;"!G66"),"")</f>
        <v/>
      </c>
      <c r="J127" s="66" t="str" cm="1">
        <f t="array" aca="1" ref="J127" ca="1">IFERROR(INDIRECT(ListeNonClassée[[#This Row],[Liste des opérations]]&amp;"!D67")&amp;"/"&amp;INDIRECT($B127&amp;"!E67"),"")</f>
        <v/>
      </c>
      <c r="K127" s="66" t="str" cm="1">
        <f t="array" aca="1" ref="K127" ca="1">IFERROR(INDIRECT(ListeNonClassée[[#This Row],[Liste des opérations]]&amp;"!G67"),"")</f>
        <v/>
      </c>
      <c r="L127" s="66" t="str" cm="1">
        <f t="array" aca="1" ref="L127" ca="1">IFERROR(INDIRECT(ListeNonClassée[[#This Row],[Liste des opérations]]&amp;"!D68")&amp;"/"&amp;INDIRECT(ListeNonClassée[[#This Row],[Liste des opérations]]&amp;"!E68"),"")</f>
        <v/>
      </c>
      <c r="M127" s="67" t="str" cm="1">
        <f t="array" aca="1" ref="M127" ca="1">IFERROR(INDIRECT(ListeNonClassée[[#This Row],[Liste des opérations]]&amp;"!D68")/INDIRECT(ListeNonClassée[[#This Row],[Liste des opérations]]&amp;"!E68"),"")</f>
        <v/>
      </c>
      <c r="N127" s="66" t="str" cm="1">
        <f t="array" aca="1" ref="N127" ca="1">IFERROR(INDIRECT(ListeNonClassée[[#This Row],[Liste des opérations]]&amp;"!G68"),"")</f>
        <v/>
      </c>
      <c r="O127" s="139" t="str">
        <f ca="1">IF(ListeNonClassée[[#This Row],[avis]]="favorable",_xlfn.RANK.EQ(ListeNonClassée[[#This Row],[%]],ListeNonClassée[%]),"")</f>
        <v/>
      </c>
      <c r="P127" s="139" t="str">
        <f ca="1">IF(ListeNonClassée[[#This Row],[avis]]="défavorable",_xlfn.RANK.EQ(ListeNonClassée[[#This Row],[%]],ListeNonClassée[%]),"")</f>
        <v/>
      </c>
      <c r="Q127" s="139" t="str">
        <f ca="1">IF(SUM(ListeNonClassée[[#This Row],[Priorisation favorable ]:[Priorisation Défavorable]])=0,"",SUM(ListeNonClassée[[#This Row],[Priorisation favorable ]:[Priorisation Défavorable]]))</f>
        <v/>
      </c>
    </row>
    <row r="128" spans="2:17" ht="12.75" customHeight="1" x14ac:dyDescent="0.2">
      <c r="B128" s="61" t="str" cm="1">
        <f t="array" aca="1" ref="B128" ca="1">IF(ROWS($1:125)&lt;=COUNTA(ListeF),INDEX(MID(ListeF,FIND("]",ListeF)+1,100),ROWS($1:125)),"")</f>
        <v/>
      </c>
      <c r="C128" s="61" t="str" cm="1">
        <f t="array" aca="1" ref="C128" ca="1">IFERROR(INDIRECT(ListeNonClassée[[#This Row],[Liste des opérations]]&amp;"!D10"),"")</f>
        <v/>
      </c>
      <c r="D128" s="137" t="str" cm="1">
        <f t="array" aca="1" ref="D128" ca="1">IFERROR(INDIRECT(ListeNonClassée[[#This Row],[Liste des opérations]]&amp;"!D12"),"")</f>
        <v/>
      </c>
      <c r="E128" s="137" t="str" cm="1">
        <f t="array" aca="1" ref="E128" ca="1">IFERROR(INDIRECT(ListeNonClassée[[#This Row],[Liste des opérations]]&amp;"!g12"),"")</f>
        <v/>
      </c>
      <c r="F128" s="66" t="str" cm="1">
        <f t="array" aca="1" ref="F128" ca="1">IFERROR(INDIRECT(ListeNonClassée[[#This Row],[Liste des opérations]]&amp;"!D65")&amp;"/"&amp;INDIRECT(ListeNonClassée[[#This Row],[Liste des opérations]]&amp;"!E65"),"")</f>
        <v/>
      </c>
      <c r="G128" s="66" t="str" cm="1">
        <f t="array" aca="1" ref="G128" ca="1">IFERROR(INDIRECT(ListeNonClassée[[#This Row],[Liste des opérations]]&amp;"!G65"),"")</f>
        <v/>
      </c>
      <c r="H128" s="66" t="str" cm="1">
        <f t="array" aca="1" ref="H128" ca="1">IFERROR(INDIRECT($B128&amp;"!D66")&amp;"/"&amp;INDIRECT($B128&amp;"!E66"),"")</f>
        <v/>
      </c>
      <c r="I128" s="66" t="str" cm="1">
        <f t="array" aca="1" ref="I128" ca="1">IFERROR(INDIRECT($B128&amp;"!G66"),"")</f>
        <v/>
      </c>
      <c r="J128" s="66" t="str" cm="1">
        <f t="array" aca="1" ref="J128" ca="1">IFERROR(INDIRECT(ListeNonClassée[[#This Row],[Liste des opérations]]&amp;"!D67")&amp;"/"&amp;INDIRECT($B128&amp;"!E67"),"")</f>
        <v/>
      </c>
      <c r="K128" s="66" t="str" cm="1">
        <f t="array" aca="1" ref="K128" ca="1">IFERROR(INDIRECT(ListeNonClassée[[#This Row],[Liste des opérations]]&amp;"!G67"),"")</f>
        <v/>
      </c>
      <c r="L128" s="66" t="str" cm="1">
        <f t="array" aca="1" ref="L128" ca="1">IFERROR(INDIRECT(ListeNonClassée[[#This Row],[Liste des opérations]]&amp;"!D68")&amp;"/"&amp;INDIRECT(ListeNonClassée[[#This Row],[Liste des opérations]]&amp;"!E68"),"")</f>
        <v/>
      </c>
      <c r="M128" s="67" t="str" cm="1">
        <f t="array" aca="1" ref="M128" ca="1">IFERROR(INDIRECT(ListeNonClassée[[#This Row],[Liste des opérations]]&amp;"!D68")/INDIRECT(ListeNonClassée[[#This Row],[Liste des opérations]]&amp;"!E68"),"")</f>
        <v/>
      </c>
      <c r="N128" s="66" t="str" cm="1">
        <f t="array" aca="1" ref="N128" ca="1">IFERROR(INDIRECT(ListeNonClassée[[#This Row],[Liste des opérations]]&amp;"!G68"),"")</f>
        <v/>
      </c>
      <c r="O128" s="139" t="str">
        <f ca="1">IF(ListeNonClassée[[#This Row],[avis]]="favorable",_xlfn.RANK.EQ(ListeNonClassée[[#This Row],[%]],ListeNonClassée[%]),"")</f>
        <v/>
      </c>
      <c r="P128" s="139" t="str">
        <f ca="1">IF(ListeNonClassée[[#This Row],[avis]]="défavorable",_xlfn.RANK.EQ(ListeNonClassée[[#This Row],[%]],ListeNonClassée[%]),"")</f>
        <v/>
      </c>
      <c r="Q128" s="139" t="str">
        <f ca="1">IF(SUM(ListeNonClassée[[#This Row],[Priorisation favorable ]:[Priorisation Défavorable]])=0,"",SUM(ListeNonClassée[[#This Row],[Priorisation favorable ]:[Priorisation Défavorable]]))</f>
        <v/>
      </c>
    </row>
    <row r="129" spans="2:17" ht="12.75" customHeight="1" x14ac:dyDescent="0.2">
      <c r="B129" s="61" t="str" cm="1">
        <f t="array" aca="1" ref="B129" ca="1">IF(ROWS($1:126)&lt;=COUNTA(ListeF),INDEX(MID(ListeF,FIND("]",ListeF)+1,100),ROWS($1:126)),"")</f>
        <v/>
      </c>
      <c r="C129" s="61" t="str" cm="1">
        <f t="array" aca="1" ref="C129" ca="1">IFERROR(INDIRECT(ListeNonClassée[[#This Row],[Liste des opérations]]&amp;"!D10"),"")</f>
        <v/>
      </c>
      <c r="D129" s="137" t="str" cm="1">
        <f t="array" aca="1" ref="D129" ca="1">IFERROR(INDIRECT(ListeNonClassée[[#This Row],[Liste des opérations]]&amp;"!D12"),"")</f>
        <v/>
      </c>
      <c r="E129" s="137" t="str" cm="1">
        <f t="array" aca="1" ref="E129" ca="1">IFERROR(INDIRECT(ListeNonClassée[[#This Row],[Liste des opérations]]&amp;"!g12"),"")</f>
        <v/>
      </c>
      <c r="F129" s="66" t="str" cm="1">
        <f t="array" aca="1" ref="F129" ca="1">IFERROR(INDIRECT(ListeNonClassée[[#This Row],[Liste des opérations]]&amp;"!D65")&amp;"/"&amp;INDIRECT(ListeNonClassée[[#This Row],[Liste des opérations]]&amp;"!E65"),"")</f>
        <v/>
      </c>
      <c r="G129" s="66" t="str" cm="1">
        <f t="array" aca="1" ref="G129" ca="1">IFERROR(INDIRECT(ListeNonClassée[[#This Row],[Liste des opérations]]&amp;"!G65"),"")</f>
        <v/>
      </c>
      <c r="H129" s="66" t="str" cm="1">
        <f t="array" aca="1" ref="H129" ca="1">IFERROR(INDIRECT($B129&amp;"!D66")&amp;"/"&amp;INDIRECT($B129&amp;"!E66"),"")</f>
        <v/>
      </c>
      <c r="I129" s="66" t="str" cm="1">
        <f t="array" aca="1" ref="I129" ca="1">IFERROR(INDIRECT($B129&amp;"!G66"),"")</f>
        <v/>
      </c>
      <c r="J129" s="66" t="str" cm="1">
        <f t="array" aca="1" ref="J129" ca="1">IFERROR(INDIRECT(ListeNonClassée[[#This Row],[Liste des opérations]]&amp;"!D67")&amp;"/"&amp;INDIRECT($B129&amp;"!E67"),"")</f>
        <v/>
      </c>
      <c r="K129" s="66" t="str" cm="1">
        <f t="array" aca="1" ref="K129" ca="1">IFERROR(INDIRECT(ListeNonClassée[[#This Row],[Liste des opérations]]&amp;"!G67"),"")</f>
        <v/>
      </c>
      <c r="L129" s="66" t="str" cm="1">
        <f t="array" aca="1" ref="L129" ca="1">IFERROR(INDIRECT(ListeNonClassée[[#This Row],[Liste des opérations]]&amp;"!D68")&amp;"/"&amp;INDIRECT(ListeNonClassée[[#This Row],[Liste des opérations]]&amp;"!E68"),"")</f>
        <v/>
      </c>
      <c r="M129" s="67" t="str" cm="1">
        <f t="array" aca="1" ref="M129" ca="1">IFERROR(INDIRECT(ListeNonClassée[[#This Row],[Liste des opérations]]&amp;"!D68")/INDIRECT(ListeNonClassée[[#This Row],[Liste des opérations]]&amp;"!E68"),"")</f>
        <v/>
      </c>
      <c r="N129" s="66" t="str" cm="1">
        <f t="array" aca="1" ref="N129" ca="1">IFERROR(INDIRECT(ListeNonClassée[[#This Row],[Liste des opérations]]&amp;"!G68"),"")</f>
        <v/>
      </c>
      <c r="O129" s="139" t="str">
        <f ca="1">IF(ListeNonClassée[[#This Row],[avis]]="favorable",_xlfn.RANK.EQ(ListeNonClassée[[#This Row],[%]],ListeNonClassée[%]),"")</f>
        <v/>
      </c>
      <c r="P129" s="139" t="str">
        <f ca="1">IF(ListeNonClassée[[#This Row],[avis]]="défavorable",_xlfn.RANK.EQ(ListeNonClassée[[#This Row],[%]],ListeNonClassée[%]),"")</f>
        <v/>
      </c>
      <c r="Q129" s="139" t="str">
        <f ca="1">IF(SUM(ListeNonClassée[[#This Row],[Priorisation favorable ]:[Priorisation Défavorable]])=0,"",SUM(ListeNonClassée[[#This Row],[Priorisation favorable ]:[Priorisation Défavorable]]))</f>
        <v/>
      </c>
    </row>
    <row r="130" spans="2:17" ht="12.75" customHeight="1" x14ac:dyDescent="0.2">
      <c r="B130" s="61" t="str" cm="1">
        <f t="array" aca="1" ref="B130" ca="1">IF(ROWS($1:127)&lt;=COUNTA(ListeF),INDEX(MID(ListeF,FIND("]",ListeF)+1,100),ROWS($1:127)),"")</f>
        <v/>
      </c>
      <c r="C130" s="61" t="str" cm="1">
        <f t="array" aca="1" ref="C130" ca="1">IFERROR(INDIRECT(ListeNonClassée[[#This Row],[Liste des opérations]]&amp;"!D10"),"")</f>
        <v/>
      </c>
      <c r="D130" s="137" t="str" cm="1">
        <f t="array" aca="1" ref="D130" ca="1">IFERROR(INDIRECT(ListeNonClassée[[#This Row],[Liste des opérations]]&amp;"!D12"),"")</f>
        <v/>
      </c>
      <c r="E130" s="137" t="str" cm="1">
        <f t="array" aca="1" ref="E130" ca="1">IFERROR(INDIRECT(ListeNonClassée[[#This Row],[Liste des opérations]]&amp;"!g12"),"")</f>
        <v/>
      </c>
      <c r="F130" s="66" t="str" cm="1">
        <f t="array" aca="1" ref="F130" ca="1">IFERROR(INDIRECT(ListeNonClassée[[#This Row],[Liste des opérations]]&amp;"!D65")&amp;"/"&amp;INDIRECT(ListeNonClassée[[#This Row],[Liste des opérations]]&amp;"!E65"),"")</f>
        <v/>
      </c>
      <c r="G130" s="66" t="str" cm="1">
        <f t="array" aca="1" ref="G130" ca="1">IFERROR(INDIRECT(ListeNonClassée[[#This Row],[Liste des opérations]]&amp;"!G65"),"")</f>
        <v/>
      </c>
      <c r="H130" s="66" t="str" cm="1">
        <f t="array" aca="1" ref="H130" ca="1">IFERROR(INDIRECT($B130&amp;"!D66")&amp;"/"&amp;INDIRECT($B130&amp;"!E66"),"")</f>
        <v/>
      </c>
      <c r="I130" s="66" t="str" cm="1">
        <f t="array" aca="1" ref="I130" ca="1">IFERROR(INDIRECT($B130&amp;"!G66"),"")</f>
        <v/>
      </c>
      <c r="J130" s="66" t="str" cm="1">
        <f t="array" aca="1" ref="J130" ca="1">IFERROR(INDIRECT(ListeNonClassée[[#This Row],[Liste des opérations]]&amp;"!D67")&amp;"/"&amp;INDIRECT($B130&amp;"!E67"),"")</f>
        <v/>
      </c>
      <c r="K130" s="66" t="str" cm="1">
        <f t="array" aca="1" ref="K130" ca="1">IFERROR(INDIRECT(ListeNonClassée[[#This Row],[Liste des opérations]]&amp;"!G67"),"")</f>
        <v/>
      </c>
      <c r="L130" s="66" t="str" cm="1">
        <f t="array" aca="1" ref="L130" ca="1">IFERROR(INDIRECT(ListeNonClassée[[#This Row],[Liste des opérations]]&amp;"!D68")&amp;"/"&amp;INDIRECT(ListeNonClassée[[#This Row],[Liste des opérations]]&amp;"!E68"),"")</f>
        <v/>
      </c>
      <c r="M130" s="67" t="str" cm="1">
        <f t="array" aca="1" ref="M130" ca="1">IFERROR(INDIRECT(ListeNonClassée[[#This Row],[Liste des opérations]]&amp;"!D68")/INDIRECT(ListeNonClassée[[#This Row],[Liste des opérations]]&amp;"!E68"),"")</f>
        <v/>
      </c>
      <c r="N130" s="66" t="str" cm="1">
        <f t="array" aca="1" ref="N130" ca="1">IFERROR(INDIRECT(ListeNonClassée[[#This Row],[Liste des opérations]]&amp;"!G68"),"")</f>
        <v/>
      </c>
      <c r="O130" s="139" t="str">
        <f ca="1">IF(ListeNonClassée[[#This Row],[avis]]="favorable",_xlfn.RANK.EQ(ListeNonClassée[[#This Row],[%]],ListeNonClassée[%]),"")</f>
        <v/>
      </c>
      <c r="P130" s="139" t="str">
        <f ca="1">IF(ListeNonClassée[[#This Row],[avis]]="défavorable",_xlfn.RANK.EQ(ListeNonClassée[[#This Row],[%]],ListeNonClassée[%]),"")</f>
        <v/>
      </c>
      <c r="Q130" s="139" t="str">
        <f ca="1">IF(SUM(ListeNonClassée[[#This Row],[Priorisation favorable ]:[Priorisation Défavorable]])=0,"",SUM(ListeNonClassée[[#This Row],[Priorisation favorable ]:[Priorisation Défavorable]]))</f>
        <v/>
      </c>
    </row>
    <row r="131" spans="2:17" ht="12.75" customHeight="1" x14ac:dyDescent="0.2">
      <c r="B131" s="61" t="str" cm="1">
        <f t="array" aca="1" ref="B131" ca="1">IF(ROWS($1:128)&lt;=COUNTA(ListeF),INDEX(MID(ListeF,FIND("]",ListeF)+1,100),ROWS($1:128)),"")</f>
        <v/>
      </c>
      <c r="C131" s="61" t="str" cm="1">
        <f t="array" aca="1" ref="C131" ca="1">IFERROR(INDIRECT(ListeNonClassée[[#This Row],[Liste des opérations]]&amp;"!D10"),"")</f>
        <v/>
      </c>
      <c r="D131" s="137" t="str" cm="1">
        <f t="array" aca="1" ref="D131" ca="1">IFERROR(INDIRECT(ListeNonClassée[[#This Row],[Liste des opérations]]&amp;"!D12"),"")</f>
        <v/>
      </c>
      <c r="E131" s="137" t="str" cm="1">
        <f t="array" aca="1" ref="E131" ca="1">IFERROR(INDIRECT(ListeNonClassée[[#This Row],[Liste des opérations]]&amp;"!g12"),"")</f>
        <v/>
      </c>
      <c r="F131" s="66" t="str" cm="1">
        <f t="array" aca="1" ref="F131" ca="1">IFERROR(INDIRECT(ListeNonClassée[[#This Row],[Liste des opérations]]&amp;"!D65")&amp;"/"&amp;INDIRECT(ListeNonClassée[[#This Row],[Liste des opérations]]&amp;"!E65"),"")</f>
        <v/>
      </c>
      <c r="G131" s="66" t="str" cm="1">
        <f t="array" aca="1" ref="G131" ca="1">IFERROR(INDIRECT(ListeNonClassée[[#This Row],[Liste des opérations]]&amp;"!G65"),"")</f>
        <v/>
      </c>
      <c r="H131" s="66" t="str" cm="1">
        <f t="array" aca="1" ref="H131" ca="1">IFERROR(INDIRECT($B131&amp;"!D66")&amp;"/"&amp;INDIRECT($B131&amp;"!E66"),"")</f>
        <v/>
      </c>
      <c r="I131" s="66" t="str" cm="1">
        <f t="array" aca="1" ref="I131" ca="1">IFERROR(INDIRECT($B131&amp;"!G66"),"")</f>
        <v/>
      </c>
      <c r="J131" s="66" t="str" cm="1">
        <f t="array" aca="1" ref="J131" ca="1">IFERROR(INDIRECT(ListeNonClassée[[#This Row],[Liste des opérations]]&amp;"!D67")&amp;"/"&amp;INDIRECT($B131&amp;"!E67"),"")</f>
        <v/>
      </c>
      <c r="K131" s="66" t="str" cm="1">
        <f t="array" aca="1" ref="K131" ca="1">IFERROR(INDIRECT(ListeNonClassée[[#This Row],[Liste des opérations]]&amp;"!G67"),"")</f>
        <v/>
      </c>
      <c r="L131" s="66" t="str" cm="1">
        <f t="array" aca="1" ref="L131" ca="1">IFERROR(INDIRECT(ListeNonClassée[[#This Row],[Liste des opérations]]&amp;"!D68")&amp;"/"&amp;INDIRECT(ListeNonClassée[[#This Row],[Liste des opérations]]&amp;"!E68"),"")</f>
        <v/>
      </c>
      <c r="M131" s="67" t="str" cm="1">
        <f t="array" aca="1" ref="M131" ca="1">IFERROR(INDIRECT(ListeNonClassée[[#This Row],[Liste des opérations]]&amp;"!D68")/INDIRECT(ListeNonClassée[[#This Row],[Liste des opérations]]&amp;"!E68"),"")</f>
        <v/>
      </c>
      <c r="N131" s="66" t="str" cm="1">
        <f t="array" aca="1" ref="N131" ca="1">IFERROR(INDIRECT(ListeNonClassée[[#This Row],[Liste des opérations]]&amp;"!G68"),"")</f>
        <v/>
      </c>
      <c r="O131" s="139" t="str">
        <f ca="1">IF(ListeNonClassée[[#This Row],[avis]]="favorable",_xlfn.RANK.EQ(ListeNonClassée[[#This Row],[%]],ListeNonClassée[%]),"")</f>
        <v/>
      </c>
      <c r="P131" s="139" t="str">
        <f ca="1">IF(ListeNonClassée[[#This Row],[avis]]="défavorable",_xlfn.RANK.EQ(ListeNonClassée[[#This Row],[%]],ListeNonClassée[%]),"")</f>
        <v/>
      </c>
      <c r="Q131" s="139" t="str">
        <f ca="1">IF(SUM(ListeNonClassée[[#This Row],[Priorisation favorable ]:[Priorisation Défavorable]])=0,"",SUM(ListeNonClassée[[#This Row],[Priorisation favorable ]:[Priorisation Défavorable]]))</f>
        <v/>
      </c>
    </row>
    <row r="132" spans="2:17" ht="12.75" customHeight="1" x14ac:dyDescent="0.2">
      <c r="B132" s="61" t="str" cm="1">
        <f t="array" aca="1" ref="B132" ca="1">IF(ROWS($1:129)&lt;=COUNTA(ListeF),INDEX(MID(ListeF,FIND("]",ListeF)+1,100),ROWS($1:129)),"")</f>
        <v/>
      </c>
      <c r="C132" s="61" t="str" cm="1">
        <f t="array" aca="1" ref="C132" ca="1">IFERROR(INDIRECT(ListeNonClassée[[#This Row],[Liste des opérations]]&amp;"!D10"),"")</f>
        <v/>
      </c>
      <c r="D132" s="137" t="str" cm="1">
        <f t="array" aca="1" ref="D132" ca="1">IFERROR(INDIRECT(ListeNonClassée[[#This Row],[Liste des opérations]]&amp;"!D12"),"")</f>
        <v/>
      </c>
      <c r="E132" s="137" t="str" cm="1">
        <f t="array" aca="1" ref="E132" ca="1">IFERROR(INDIRECT(ListeNonClassée[[#This Row],[Liste des opérations]]&amp;"!g12"),"")</f>
        <v/>
      </c>
      <c r="F132" s="66" t="str" cm="1">
        <f t="array" aca="1" ref="F132" ca="1">IFERROR(INDIRECT(ListeNonClassée[[#This Row],[Liste des opérations]]&amp;"!D65")&amp;"/"&amp;INDIRECT(ListeNonClassée[[#This Row],[Liste des opérations]]&amp;"!E65"),"")</f>
        <v/>
      </c>
      <c r="G132" s="66" t="str" cm="1">
        <f t="array" aca="1" ref="G132" ca="1">IFERROR(INDIRECT(ListeNonClassée[[#This Row],[Liste des opérations]]&amp;"!G65"),"")</f>
        <v/>
      </c>
      <c r="H132" s="66" t="str" cm="1">
        <f t="array" aca="1" ref="H132" ca="1">IFERROR(INDIRECT($B132&amp;"!D66")&amp;"/"&amp;INDIRECT($B132&amp;"!E66"),"")</f>
        <v/>
      </c>
      <c r="I132" s="66" t="str" cm="1">
        <f t="array" aca="1" ref="I132" ca="1">IFERROR(INDIRECT($B132&amp;"!G66"),"")</f>
        <v/>
      </c>
      <c r="J132" s="66" t="str" cm="1">
        <f t="array" aca="1" ref="J132" ca="1">IFERROR(INDIRECT(ListeNonClassée[[#This Row],[Liste des opérations]]&amp;"!D67")&amp;"/"&amp;INDIRECT($B132&amp;"!E67"),"")</f>
        <v/>
      </c>
      <c r="K132" s="66" t="str" cm="1">
        <f t="array" aca="1" ref="K132" ca="1">IFERROR(INDIRECT(ListeNonClassée[[#This Row],[Liste des opérations]]&amp;"!G67"),"")</f>
        <v/>
      </c>
      <c r="L132" s="66" t="str" cm="1">
        <f t="array" aca="1" ref="L132" ca="1">IFERROR(INDIRECT(ListeNonClassée[[#This Row],[Liste des opérations]]&amp;"!D68")&amp;"/"&amp;INDIRECT(ListeNonClassée[[#This Row],[Liste des opérations]]&amp;"!E68"),"")</f>
        <v/>
      </c>
      <c r="M132" s="67" t="str" cm="1">
        <f t="array" aca="1" ref="M132" ca="1">IFERROR(INDIRECT(ListeNonClassée[[#This Row],[Liste des opérations]]&amp;"!D68")/INDIRECT(ListeNonClassée[[#This Row],[Liste des opérations]]&amp;"!E68"),"")</f>
        <v/>
      </c>
      <c r="N132" s="66" t="str" cm="1">
        <f t="array" aca="1" ref="N132" ca="1">IFERROR(INDIRECT(ListeNonClassée[[#This Row],[Liste des opérations]]&amp;"!G68"),"")</f>
        <v/>
      </c>
      <c r="O132" s="139" t="str">
        <f ca="1">IF(ListeNonClassée[[#This Row],[avis]]="favorable",_xlfn.RANK.EQ(ListeNonClassée[[#This Row],[%]],ListeNonClassée[%]),"")</f>
        <v/>
      </c>
      <c r="P132" s="139" t="str">
        <f ca="1">IF(ListeNonClassée[[#This Row],[avis]]="défavorable",_xlfn.RANK.EQ(ListeNonClassée[[#This Row],[%]],ListeNonClassée[%]),"")</f>
        <v/>
      </c>
      <c r="Q132" s="139" t="str">
        <f ca="1">IF(SUM(ListeNonClassée[[#This Row],[Priorisation favorable ]:[Priorisation Défavorable]])=0,"",SUM(ListeNonClassée[[#This Row],[Priorisation favorable ]:[Priorisation Défavorable]]))</f>
        <v/>
      </c>
    </row>
    <row r="133" spans="2:17" ht="12.75" customHeight="1" x14ac:dyDescent="0.2">
      <c r="B133" s="61" t="str" cm="1">
        <f t="array" aca="1" ref="B133" ca="1">IF(ROWS($1:130)&lt;=COUNTA(ListeF),INDEX(MID(ListeF,FIND("]",ListeF)+1,100),ROWS($1:130)),"")</f>
        <v/>
      </c>
      <c r="C133" s="61" t="str" cm="1">
        <f t="array" aca="1" ref="C133" ca="1">IFERROR(INDIRECT(ListeNonClassée[[#This Row],[Liste des opérations]]&amp;"!D10"),"")</f>
        <v/>
      </c>
      <c r="D133" s="137" t="str" cm="1">
        <f t="array" aca="1" ref="D133" ca="1">IFERROR(INDIRECT(ListeNonClassée[[#This Row],[Liste des opérations]]&amp;"!D12"),"")</f>
        <v/>
      </c>
      <c r="E133" s="137" t="str" cm="1">
        <f t="array" aca="1" ref="E133" ca="1">IFERROR(INDIRECT(ListeNonClassée[[#This Row],[Liste des opérations]]&amp;"!g12"),"")</f>
        <v/>
      </c>
      <c r="F133" s="66" t="str" cm="1">
        <f t="array" aca="1" ref="F133" ca="1">IFERROR(INDIRECT(ListeNonClassée[[#This Row],[Liste des opérations]]&amp;"!D65")&amp;"/"&amp;INDIRECT(ListeNonClassée[[#This Row],[Liste des opérations]]&amp;"!E65"),"")</f>
        <v/>
      </c>
      <c r="G133" s="66" t="str" cm="1">
        <f t="array" aca="1" ref="G133" ca="1">IFERROR(INDIRECT(ListeNonClassée[[#This Row],[Liste des opérations]]&amp;"!G65"),"")</f>
        <v/>
      </c>
      <c r="H133" s="66" t="str" cm="1">
        <f t="array" aca="1" ref="H133" ca="1">IFERROR(INDIRECT($B133&amp;"!D66")&amp;"/"&amp;INDIRECT($B133&amp;"!E66"),"")</f>
        <v/>
      </c>
      <c r="I133" s="66" t="str" cm="1">
        <f t="array" aca="1" ref="I133" ca="1">IFERROR(INDIRECT($B133&amp;"!G66"),"")</f>
        <v/>
      </c>
      <c r="J133" s="66" t="str" cm="1">
        <f t="array" aca="1" ref="J133" ca="1">IFERROR(INDIRECT(ListeNonClassée[[#This Row],[Liste des opérations]]&amp;"!D67")&amp;"/"&amp;INDIRECT($B133&amp;"!E67"),"")</f>
        <v/>
      </c>
      <c r="K133" s="66" t="str" cm="1">
        <f t="array" aca="1" ref="K133" ca="1">IFERROR(INDIRECT(ListeNonClassée[[#This Row],[Liste des opérations]]&amp;"!G67"),"")</f>
        <v/>
      </c>
      <c r="L133" s="66" t="str" cm="1">
        <f t="array" aca="1" ref="L133" ca="1">IFERROR(INDIRECT(ListeNonClassée[[#This Row],[Liste des opérations]]&amp;"!D68")&amp;"/"&amp;INDIRECT(ListeNonClassée[[#This Row],[Liste des opérations]]&amp;"!E68"),"")</f>
        <v/>
      </c>
      <c r="M133" s="67" t="str" cm="1">
        <f t="array" aca="1" ref="M133" ca="1">IFERROR(INDIRECT(ListeNonClassée[[#This Row],[Liste des opérations]]&amp;"!D68")/INDIRECT(ListeNonClassée[[#This Row],[Liste des opérations]]&amp;"!E68"),"")</f>
        <v/>
      </c>
      <c r="N133" s="66" t="str" cm="1">
        <f t="array" aca="1" ref="N133" ca="1">IFERROR(INDIRECT(ListeNonClassée[[#This Row],[Liste des opérations]]&amp;"!G68"),"")</f>
        <v/>
      </c>
      <c r="O133" s="139" t="str">
        <f ca="1">IF(ListeNonClassée[[#This Row],[avis]]="favorable",_xlfn.RANK.EQ(ListeNonClassée[[#This Row],[%]],ListeNonClassée[%]),"")</f>
        <v/>
      </c>
      <c r="P133" s="139" t="str">
        <f ca="1">IF(ListeNonClassée[[#This Row],[avis]]="défavorable",_xlfn.RANK.EQ(ListeNonClassée[[#This Row],[%]],ListeNonClassée[%]),"")</f>
        <v/>
      </c>
      <c r="Q133" s="139" t="str">
        <f ca="1">IF(SUM(ListeNonClassée[[#This Row],[Priorisation favorable ]:[Priorisation Défavorable]])=0,"",SUM(ListeNonClassée[[#This Row],[Priorisation favorable ]:[Priorisation Défavorable]]))</f>
        <v/>
      </c>
    </row>
    <row r="134" spans="2:17" ht="12.75" customHeight="1" x14ac:dyDescent="0.2">
      <c r="B134" s="61" t="str" cm="1">
        <f t="array" aca="1" ref="B134" ca="1">IF(ROWS($1:131)&lt;=COUNTA(ListeF),INDEX(MID(ListeF,FIND("]",ListeF)+1,100),ROWS($1:131)),"")</f>
        <v/>
      </c>
      <c r="C134" s="61" t="str" cm="1">
        <f t="array" aca="1" ref="C134" ca="1">IFERROR(INDIRECT(ListeNonClassée[[#This Row],[Liste des opérations]]&amp;"!D10"),"")</f>
        <v/>
      </c>
      <c r="D134" s="137" t="str" cm="1">
        <f t="array" aca="1" ref="D134" ca="1">IFERROR(INDIRECT(ListeNonClassée[[#This Row],[Liste des opérations]]&amp;"!D12"),"")</f>
        <v/>
      </c>
      <c r="E134" s="137" t="str" cm="1">
        <f t="array" aca="1" ref="E134" ca="1">IFERROR(INDIRECT(ListeNonClassée[[#This Row],[Liste des opérations]]&amp;"!g12"),"")</f>
        <v/>
      </c>
      <c r="F134" s="66" t="str" cm="1">
        <f t="array" aca="1" ref="F134" ca="1">IFERROR(INDIRECT(ListeNonClassée[[#This Row],[Liste des opérations]]&amp;"!D65")&amp;"/"&amp;INDIRECT(ListeNonClassée[[#This Row],[Liste des opérations]]&amp;"!E65"),"")</f>
        <v/>
      </c>
      <c r="G134" s="66" t="str" cm="1">
        <f t="array" aca="1" ref="G134" ca="1">IFERROR(INDIRECT(ListeNonClassée[[#This Row],[Liste des opérations]]&amp;"!G65"),"")</f>
        <v/>
      </c>
      <c r="H134" s="66" t="str" cm="1">
        <f t="array" aca="1" ref="H134" ca="1">IFERROR(INDIRECT($B134&amp;"!D66")&amp;"/"&amp;INDIRECT($B134&amp;"!E66"),"")</f>
        <v/>
      </c>
      <c r="I134" s="66" t="str" cm="1">
        <f t="array" aca="1" ref="I134" ca="1">IFERROR(INDIRECT($B134&amp;"!G66"),"")</f>
        <v/>
      </c>
      <c r="J134" s="66" t="str" cm="1">
        <f t="array" aca="1" ref="J134" ca="1">IFERROR(INDIRECT(ListeNonClassée[[#This Row],[Liste des opérations]]&amp;"!D67")&amp;"/"&amp;INDIRECT($B134&amp;"!E67"),"")</f>
        <v/>
      </c>
      <c r="K134" s="66" t="str" cm="1">
        <f t="array" aca="1" ref="K134" ca="1">IFERROR(INDIRECT(ListeNonClassée[[#This Row],[Liste des opérations]]&amp;"!G67"),"")</f>
        <v/>
      </c>
      <c r="L134" s="66" t="str" cm="1">
        <f t="array" aca="1" ref="L134" ca="1">IFERROR(INDIRECT(ListeNonClassée[[#This Row],[Liste des opérations]]&amp;"!D68")&amp;"/"&amp;INDIRECT(ListeNonClassée[[#This Row],[Liste des opérations]]&amp;"!E68"),"")</f>
        <v/>
      </c>
      <c r="M134" s="67" t="str" cm="1">
        <f t="array" aca="1" ref="M134" ca="1">IFERROR(INDIRECT(ListeNonClassée[[#This Row],[Liste des opérations]]&amp;"!D68")/INDIRECT(ListeNonClassée[[#This Row],[Liste des opérations]]&amp;"!E68"),"")</f>
        <v/>
      </c>
      <c r="N134" s="66" t="str" cm="1">
        <f t="array" aca="1" ref="N134" ca="1">IFERROR(INDIRECT(ListeNonClassée[[#This Row],[Liste des opérations]]&amp;"!G68"),"")</f>
        <v/>
      </c>
      <c r="O134" s="139" t="str">
        <f ca="1">IF(ListeNonClassée[[#This Row],[avis]]="favorable",_xlfn.RANK.EQ(ListeNonClassée[[#This Row],[%]],ListeNonClassée[%]),"")</f>
        <v/>
      </c>
      <c r="P134" s="139" t="str">
        <f ca="1">IF(ListeNonClassée[[#This Row],[avis]]="défavorable",_xlfn.RANK.EQ(ListeNonClassée[[#This Row],[%]],ListeNonClassée[%]),"")</f>
        <v/>
      </c>
      <c r="Q134" s="139" t="str">
        <f ca="1">IF(SUM(ListeNonClassée[[#This Row],[Priorisation favorable ]:[Priorisation Défavorable]])=0,"",SUM(ListeNonClassée[[#This Row],[Priorisation favorable ]:[Priorisation Défavorable]]))</f>
        <v/>
      </c>
    </row>
    <row r="135" spans="2:17" ht="12.75" customHeight="1" x14ac:dyDescent="0.2">
      <c r="B135" s="61" t="str" cm="1">
        <f t="array" aca="1" ref="B135" ca="1">IF(ROWS($1:132)&lt;=COUNTA(ListeF),INDEX(MID(ListeF,FIND("]",ListeF)+1,100),ROWS($1:132)),"")</f>
        <v/>
      </c>
      <c r="C135" s="61" t="str" cm="1">
        <f t="array" aca="1" ref="C135" ca="1">IFERROR(INDIRECT(ListeNonClassée[[#This Row],[Liste des opérations]]&amp;"!D10"),"")</f>
        <v/>
      </c>
      <c r="D135" s="137" t="str" cm="1">
        <f t="array" aca="1" ref="D135" ca="1">IFERROR(INDIRECT(ListeNonClassée[[#This Row],[Liste des opérations]]&amp;"!D12"),"")</f>
        <v/>
      </c>
      <c r="E135" s="137" t="str" cm="1">
        <f t="array" aca="1" ref="E135" ca="1">IFERROR(INDIRECT(ListeNonClassée[[#This Row],[Liste des opérations]]&amp;"!g12"),"")</f>
        <v/>
      </c>
      <c r="F135" s="66" t="str" cm="1">
        <f t="array" aca="1" ref="F135" ca="1">IFERROR(INDIRECT(ListeNonClassée[[#This Row],[Liste des opérations]]&amp;"!D65")&amp;"/"&amp;INDIRECT(ListeNonClassée[[#This Row],[Liste des opérations]]&amp;"!E65"),"")</f>
        <v/>
      </c>
      <c r="G135" s="66" t="str" cm="1">
        <f t="array" aca="1" ref="G135" ca="1">IFERROR(INDIRECT(ListeNonClassée[[#This Row],[Liste des opérations]]&amp;"!G65"),"")</f>
        <v/>
      </c>
      <c r="H135" s="66" t="str" cm="1">
        <f t="array" aca="1" ref="H135" ca="1">IFERROR(INDIRECT($B135&amp;"!D66")&amp;"/"&amp;INDIRECT($B135&amp;"!E66"),"")</f>
        <v/>
      </c>
      <c r="I135" s="66" t="str" cm="1">
        <f t="array" aca="1" ref="I135" ca="1">IFERROR(INDIRECT($B135&amp;"!G66"),"")</f>
        <v/>
      </c>
      <c r="J135" s="66" t="str" cm="1">
        <f t="array" aca="1" ref="J135" ca="1">IFERROR(INDIRECT(ListeNonClassée[[#This Row],[Liste des opérations]]&amp;"!D67")&amp;"/"&amp;INDIRECT($B135&amp;"!E67"),"")</f>
        <v/>
      </c>
      <c r="K135" s="66" t="str" cm="1">
        <f t="array" aca="1" ref="K135" ca="1">IFERROR(INDIRECT(ListeNonClassée[[#This Row],[Liste des opérations]]&amp;"!G67"),"")</f>
        <v/>
      </c>
      <c r="L135" s="66" t="str" cm="1">
        <f t="array" aca="1" ref="L135" ca="1">IFERROR(INDIRECT(ListeNonClassée[[#This Row],[Liste des opérations]]&amp;"!D68")&amp;"/"&amp;INDIRECT(ListeNonClassée[[#This Row],[Liste des opérations]]&amp;"!E68"),"")</f>
        <v/>
      </c>
      <c r="M135" s="67" t="str" cm="1">
        <f t="array" aca="1" ref="M135" ca="1">IFERROR(INDIRECT(ListeNonClassée[[#This Row],[Liste des opérations]]&amp;"!D68")/INDIRECT(ListeNonClassée[[#This Row],[Liste des opérations]]&amp;"!E68"),"")</f>
        <v/>
      </c>
      <c r="N135" s="66" t="str" cm="1">
        <f t="array" aca="1" ref="N135" ca="1">IFERROR(INDIRECT(ListeNonClassée[[#This Row],[Liste des opérations]]&amp;"!G68"),"")</f>
        <v/>
      </c>
      <c r="O135" s="139" t="str">
        <f ca="1">IF(ListeNonClassée[[#This Row],[avis]]="favorable",_xlfn.RANK.EQ(ListeNonClassée[[#This Row],[%]],ListeNonClassée[%]),"")</f>
        <v/>
      </c>
      <c r="P135" s="139" t="str">
        <f ca="1">IF(ListeNonClassée[[#This Row],[avis]]="défavorable",_xlfn.RANK.EQ(ListeNonClassée[[#This Row],[%]],ListeNonClassée[%]),"")</f>
        <v/>
      </c>
      <c r="Q135" s="139" t="str">
        <f ca="1">IF(SUM(ListeNonClassée[[#This Row],[Priorisation favorable ]:[Priorisation Défavorable]])=0,"",SUM(ListeNonClassée[[#This Row],[Priorisation favorable ]:[Priorisation Défavorable]]))</f>
        <v/>
      </c>
    </row>
    <row r="136" spans="2:17" ht="12.75" customHeight="1" x14ac:dyDescent="0.2">
      <c r="B136" s="61" t="str" cm="1">
        <f t="array" aca="1" ref="B136" ca="1">IF(ROWS($1:133)&lt;=COUNTA(ListeF),INDEX(MID(ListeF,FIND("]",ListeF)+1,100),ROWS($1:133)),"")</f>
        <v/>
      </c>
      <c r="C136" s="61" t="str" cm="1">
        <f t="array" aca="1" ref="C136" ca="1">IFERROR(INDIRECT(ListeNonClassée[[#This Row],[Liste des opérations]]&amp;"!D10"),"")</f>
        <v/>
      </c>
      <c r="D136" s="137" t="str" cm="1">
        <f t="array" aca="1" ref="D136" ca="1">IFERROR(INDIRECT(ListeNonClassée[[#This Row],[Liste des opérations]]&amp;"!D12"),"")</f>
        <v/>
      </c>
      <c r="E136" s="137" t="str" cm="1">
        <f t="array" aca="1" ref="E136" ca="1">IFERROR(INDIRECT(ListeNonClassée[[#This Row],[Liste des opérations]]&amp;"!g12"),"")</f>
        <v/>
      </c>
      <c r="F136" s="66" t="str" cm="1">
        <f t="array" aca="1" ref="F136" ca="1">IFERROR(INDIRECT(ListeNonClassée[[#This Row],[Liste des opérations]]&amp;"!D65")&amp;"/"&amp;INDIRECT(ListeNonClassée[[#This Row],[Liste des opérations]]&amp;"!E65"),"")</f>
        <v/>
      </c>
      <c r="G136" s="66" t="str" cm="1">
        <f t="array" aca="1" ref="G136" ca="1">IFERROR(INDIRECT(ListeNonClassée[[#This Row],[Liste des opérations]]&amp;"!G65"),"")</f>
        <v/>
      </c>
      <c r="H136" s="66" t="str" cm="1">
        <f t="array" aca="1" ref="H136" ca="1">IFERROR(INDIRECT($B136&amp;"!D66")&amp;"/"&amp;INDIRECT($B136&amp;"!E66"),"")</f>
        <v/>
      </c>
      <c r="I136" s="66" t="str" cm="1">
        <f t="array" aca="1" ref="I136" ca="1">IFERROR(INDIRECT($B136&amp;"!G66"),"")</f>
        <v/>
      </c>
      <c r="J136" s="66" t="str" cm="1">
        <f t="array" aca="1" ref="J136" ca="1">IFERROR(INDIRECT(ListeNonClassée[[#This Row],[Liste des opérations]]&amp;"!D67")&amp;"/"&amp;INDIRECT($B136&amp;"!E67"),"")</f>
        <v/>
      </c>
      <c r="K136" s="66" t="str" cm="1">
        <f t="array" aca="1" ref="K136" ca="1">IFERROR(INDIRECT(ListeNonClassée[[#This Row],[Liste des opérations]]&amp;"!G67"),"")</f>
        <v/>
      </c>
      <c r="L136" s="66" t="str" cm="1">
        <f t="array" aca="1" ref="L136" ca="1">IFERROR(INDIRECT(ListeNonClassée[[#This Row],[Liste des opérations]]&amp;"!D68")&amp;"/"&amp;INDIRECT(ListeNonClassée[[#This Row],[Liste des opérations]]&amp;"!E68"),"")</f>
        <v/>
      </c>
      <c r="M136" s="67" t="str" cm="1">
        <f t="array" aca="1" ref="M136" ca="1">IFERROR(INDIRECT(ListeNonClassée[[#This Row],[Liste des opérations]]&amp;"!D68")/INDIRECT(ListeNonClassée[[#This Row],[Liste des opérations]]&amp;"!E68"),"")</f>
        <v/>
      </c>
      <c r="N136" s="66" t="str" cm="1">
        <f t="array" aca="1" ref="N136" ca="1">IFERROR(INDIRECT(ListeNonClassée[[#This Row],[Liste des opérations]]&amp;"!G68"),"")</f>
        <v/>
      </c>
      <c r="O136" s="139" t="str">
        <f ca="1">IF(ListeNonClassée[[#This Row],[avis]]="favorable",_xlfn.RANK.EQ(ListeNonClassée[[#This Row],[%]],ListeNonClassée[%]),"")</f>
        <v/>
      </c>
      <c r="P136" s="139" t="str">
        <f ca="1">IF(ListeNonClassée[[#This Row],[avis]]="défavorable",_xlfn.RANK.EQ(ListeNonClassée[[#This Row],[%]],ListeNonClassée[%]),"")</f>
        <v/>
      </c>
      <c r="Q136" s="139" t="str">
        <f ca="1">IF(SUM(ListeNonClassée[[#This Row],[Priorisation favorable ]:[Priorisation Défavorable]])=0,"",SUM(ListeNonClassée[[#This Row],[Priorisation favorable ]:[Priorisation Défavorable]]))</f>
        <v/>
      </c>
    </row>
    <row r="137" spans="2:17" ht="12.75" customHeight="1" x14ac:dyDescent="0.2">
      <c r="B137" s="61" t="str" cm="1">
        <f t="array" aca="1" ref="B137" ca="1">IF(ROWS($1:134)&lt;=COUNTA(ListeF),INDEX(MID(ListeF,FIND("]",ListeF)+1,100),ROWS($1:134)),"")</f>
        <v/>
      </c>
      <c r="C137" s="61" t="str" cm="1">
        <f t="array" aca="1" ref="C137" ca="1">IFERROR(INDIRECT(ListeNonClassée[[#This Row],[Liste des opérations]]&amp;"!D10"),"")</f>
        <v/>
      </c>
      <c r="D137" s="137" t="str" cm="1">
        <f t="array" aca="1" ref="D137" ca="1">IFERROR(INDIRECT(ListeNonClassée[[#This Row],[Liste des opérations]]&amp;"!D12"),"")</f>
        <v/>
      </c>
      <c r="E137" s="137" t="str" cm="1">
        <f t="array" aca="1" ref="E137" ca="1">IFERROR(INDIRECT(ListeNonClassée[[#This Row],[Liste des opérations]]&amp;"!g12"),"")</f>
        <v/>
      </c>
      <c r="F137" s="66" t="str" cm="1">
        <f t="array" aca="1" ref="F137" ca="1">IFERROR(INDIRECT(ListeNonClassée[[#This Row],[Liste des opérations]]&amp;"!D65")&amp;"/"&amp;INDIRECT(ListeNonClassée[[#This Row],[Liste des opérations]]&amp;"!E65"),"")</f>
        <v/>
      </c>
      <c r="G137" s="66" t="str" cm="1">
        <f t="array" aca="1" ref="G137" ca="1">IFERROR(INDIRECT(ListeNonClassée[[#This Row],[Liste des opérations]]&amp;"!G65"),"")</f>
        <v/>
      </c>
      <c r="H137" s="66" t="str" cm="1">
        <f t="array" aca="1" ref="H137" ca="1">IFERROR(INDIRECT($B137&amp;"!D66")&amp;"/"&amp;INDIRECT($B137&amp;"!E66"),"")</f>
        <v/>
      </c>
      <c r="I137" s="66" t="str" cm="1">
        <f t="array" aca="1" ref="I137" ca="1">IFERROR(INDIRECT($B137&amp;"!G66"),"")</f>
        <v/>
      </c>
      <c r="J137" s="66" t="str" cm="1">
        <f t="array" aca="1" ref="J137" ca="1">IFERROR(INDIRECT(ListeNonClassée[[#This Row],[Liste des opérations]]&amp;"!D67")&amp;"/"&amp;INDIRECT($B137&amp;"!E67"),"")</f>
        <v/>
      </c>
      <c r="K137" s="66" t="str" cm="1">
        <f t="array" aca="1" ref="K137" ca="1">IFERROR(INDIRECT(ListeNonClassée[[#This Row],[Liste des opérations]]&amp;"!G67"),"")</f>
        <v/>
      </c>
      <c r="L137" s="66" t="str" cm="1">
        <f t="array" aca="1" ref="L137" ca="1">IFERROR(INDIRECT(ListeNonClassée[[#This Row],[Liste des opérations]]&amp;"!D68")&amp;"/"&amp;INDIRECT(ListeNonClassée[[#This Row],[Liste des opérations]]&amp;"!E68"),"")</f>
        <v/>
      </c>
      <c r="M137" s="67" t="str" cm="1">
        <f t="array" aca="1" ref="M137" ca="1">IFERROR(INDIRECT(ListeNonClassée[[#This Row],[Liste des opérations]]&amp;"!D68")/INDIRECT(ListeNonClassée[[#This Row],[Liste des opérations]]&amp;"!E68"),"")</f>
        <v/>
      </c>
      <c r="N137" s="66" t="str" cm="1">
        <f t="array" aca="1" ref="N137" ca="1">IFERROR(INDIRECT(ListeNonClassée[[#This Row],[Liste des opérations]]&amp;"!G68"),"")</f>
        <v/>
      </c>
      <c r="O137" s="139" t="str">
        <f ca="1">IF(ListeNonClassée[[#This Row],[avis]]="favorable",_xlfn.RANK.EQ(ListeNonClassée[[#This Row],[%]],ListeNonClassée[%]),"")</f>
        <v/>
      </c>
      <c r="P137" s="139" t="str">
        <f ca="1">IF(ListeNonClassée[[#This Row],[avis]]="défavorable",_xlfn.RANK.EQ(ListeNonClassée[[#This Row],[%]],ListeNonClassée[%]),"")</f>
        <v/>
      </c>
      <c r="Q137" s="139" t="str">
        <f ca="1">IF(SUM(ListeNonClassée[[#This Row],[Priorisation favorable ]:[Priorisation Défavorable]])=0,"",SUM(ListeNonClassée[[#This Row],[Priorisation favorable ]:[Priorisation Défavorable]]))</f>
        <v/>
      </c>
    </row>
    <row r="138" spans="2:17" ht="12.75" customHeight="1" x14ac:dyDescent="0.2">
      <c r="B138" s="61" t="str" cm="1">
        <f t="array" aca="1" ref="B138" ca="1">IF(ROWS($1:135)&lt;=COUNTA(ListeF),INDEX(MID(ListeF,FIND("]",ListeF)+1,100),ROWS($1:135)),"")</f>
        <v/>
      </c>
      <c r="C138" s="61" t="str" cm="1">
        <f t="array" aca="1" ref="C138" ca="1">IFERROR(INDIRECT(ListeNonClassée[[#This Row],[Liste des opérations]]&amp;"!D10"),"")</f>
        <v/>
      </c>
      <c r="D138" s="137" t="str" cm="1">
        <f t="array" aca="1" ref="D138" ca="1">IFERROR(INDIRECT(ListeNonClassée[[#This Row],[Liste des opérations]]&amp;"!D12"),"")</f>
        <v/>
      </c>
      <c r="E138" s="137" t="str" cm="1">
        <f t="array" aca="1" ref="E138" ca="1">IFERROR(INDIRECT(ListeNonClassée[[#This Row],[Liste des opérations]]&amp;"!g12"),"")</f>
        <v/>
      </c>
      <c r="F138" s="66" t="str" cm="1">
        <f t="array" aca="1" ref="F138" ca="1">IFERROR(INDIRECT(ListeNonClassée[[#This Row],[Liste des opérations]]&amp;"!D65")&amp;"/"&amp;INDIRECT(ListeNonClassée[[#This Row],[Liste des opérations]]&amp;"!E65"),"")</f>
        <v/>
      </c>
      <c r="G138" s="66" t="str" cm="1">
        <f t="array" aca="1" ref="G138" ca="1">IFERROR(INDIRECT(ListeNonClassée[[#This Row],[Liste des opérations]]&amp;"!G65"),"")</f>
        <v/>
      </c>
      <c r="H138" s="66" t="str" cm="1">
        <f t="array" aca="1" ref="H138" ca="1">IFERROR(INDIRECT($B138&amp;"!D66")&amp;"/"&amp;INDIRECT($B138&amp;"!E66"),"")</f>
        <v/>
      </c>
      <c r="I138" s="66" t="str" cm="1">
        <f t="array" aca="1" ref="I138" ca="1">IFERROR(INDIRECT($B138&amp;"!G66"),"")</f>
        <v/>
      </c>
      <c r="J138" s="66" t="str" cm="1">
        <f t="array" aca="1" ref="J138" ca="1">IFERROR(INDIRECT(ListeNonClassée[[#This Row],[Liste des opérations]]&amp;"!D67")&amp;"/"&amp;INDIRECT($B138&amp;"!E67"),"")</f>
        <v/>
      </c>
      <c r="K138" s="66" t="str" cm="1">
        <f t="array" aca="1" ref="K138" ca="1">IFERROR(INDIRECT(ListeNonClassée[[#This Row],[Liste des opérations]]&amp;"!G67"),"")</f>
        <v/>
      </c>
      <c r="L138" s="66" t="str" cm="1">
        <f t="array" aca="1" ref="L138" ca="1">IFERROR(INDIRECT(ListeNonClassée[[#This Row],[Liste des opérations]]&amp;"!D68")&amp;"/"&amp;INDIRECT(ListeNonClassée[[#This Row],[Liste des opérations]]&amp;"!E68"),"")</f>
        <v/>
      </c>
      <c r="M138" s="67" t="str" cm="1">
        <f t="array" aca="1" ref="M138" ca="1">IFERROR(INDIRECT(ListeNonClassée[[#This Row],[Liste des opérations]]&amp;"!D68")/INDIRECT(ListeNonClassée[[#This Row],[Liste des opérations]]&amp;"!E68"),"")</f>
        <v/>
      </c>
      <c r="N138" s="66" t="str" cm="1">
        <f t="array" aca="1" ref="N138" ca="1">IFERROR(INDIRECT(ListeNonClassée[[#This Row],[Liste des opérations]]&amp;"!G68"),"")</f>
        <v/>
      </c>
      <c r="O138" s="139" t="str">
        <f ca="1">IF(ListeNonClassée[[#This Row],[avis]]="favorable",_xlfn.RANK.EQ(ListeNonClassée[[#This Row],[%]],ListeNonClassée[%]),"")</f>
        <v/>
      </c>
      <c r="P138" s="139" t="str">
        <f ca="1">IF(ListeNonClassée[[#This Row],[avis]]="défavorable",_xlfn.RANK.EQ(ListeNonClassée[[#This Row],[%]],ListeNonClassée[%]),"")</f>
        <v/>
      </c>
      <c r="Q138" s="139" t="str">
        <f ca="1">IF(SUM(ListeNonClassée[[#This Row],[Priorisation favorable ]:[Priorisation Défavorable]])=0,"",SUM(ListeNonClassée[[#This Row],[Priorisation favorable ]:[Priorisation Défavorable]]))</f>
        <v/>
      </c>
    </row>
    <row r="139" spans="2:17" ht="12.75" customHeight="1" x14ac:dyDescent="0.2">
      <c r="B139" s="61" t="str" cm="1">
        <f t="array" aca="1" ref="B139" ca="1">IF(ROWS($1:136)&lt;=COUNTA(ListeF),INDEX(MID(ListeF,FIND("]",ListeF)+1,100),ROWS($1:136)),"")</f>
        <v/>
      </c>
      <c r="C139" s="61" t="str" cm="1">
        <f t="array" aca="1" ref="C139" ca="1">IFERROR(INDIRECT(ListeNonClassée[[#This Row],[Liste des opérations]]&amp;"!D10"),"")</f>
        <v/>
      </c>
      <c r="D139" s="137" t="str" cm="1">
        <f t="array" aca="1" ref="D139" ca="1">IFERROR(INDIRECT(ListeNonClassée[[#This Row],[Liste des opérations]]&amp;"!D12"),"")</f>
        <v/>
      </c>
      <c r="E139" s="137" t="str" cm="1">
        <f t="array" aca="1" ref="E139" ca="1">IFERROR(INDIRECT(ListeNonClassée[[#This Row],[Liste des opérations]]&amp;"!g12"),"")</f>
        <v/>
      </c>
      <c r="F139" s="66" t="str" cm="1">
        <f t="array" aca="1" ref="F139" ca="1">IFERROR(INDIRECT(ListeNonClassée[[#This Row],[Liste des opérations]]&amp;"!D65")&amp;"/"&amp;INDIRECT(ListeNonClassée[[#This Row],[Liste des opérations]]&amp;"!E65"),"")</f>
        <v/>
      </c>
      <c r="G139" s="66" t="str" cm="1">
        <f t="array" aca="1" ref="G139" ca="1">IFERROR(INDIRECT(ListeNonClassée[[#This Row],[Liste des opérations]]&amp;"!G65"),"")</f>
        <v/>
      </c>
      <c r="H139" s="66" t="str" cm="1">
        <f t="array" aca="1" ref="H139" ca="1">IFERROR(INDIRECT($B139&amp;"!D66")&amp;"/"&amp;INDIRECT($B139&amp;"!E66"),"")</f>
        <v/>
      </c>
      <c r="I139" s="66" t="str" cm="1">
        <f t="array" aca="1" ref="I139" ca="1">IFERROR(INDIRECT($B139&amp;"!G66"),"")</f>
        <v/>
      </c>
      <c r="J139" s="66" t="str" cm="1">
        <f t="array" aca="1" ref="J139" ca="1">IFERROR(INDIRECT(ListeNonClassée[[#This Row],[Liste des opérations]]&amp;"!D67")&amp;"/"&amp;INDIRECT($B139&amp;"!E67"),"")</f>
        <v/>
      </c>
      <c r="K139" s="66" t="str" cm="1">
        <f t="array" aca="1" ref="K139" ca="1">IFERROR(INDIRECT(ListeNonClassée[[#This Row],[Liste des opérations]]&amp;"!G67"),"")</f>
        <v/>
      </c>
      <c r="L139" s="66" t="str" cm="1">
        <f t="array" aca="1" ref="L139" ca="1">IFERROR(INDIRECT(ListeNonClassée[[#This Row],[Liste des opérations]]&amp;"!D68")&amp;"/"&amp;INDIRECT(ListeNonClassée[[#This Row],[Liste des opérations]]&amp;"!E68"),"")</f>
        <v/>
      </c>
      <c r="M139" s="67" t="str" cm="1">
        <f t="array" aca="1" ref="M139" ca="1">IFERROR(INDIRECT(ListeNonClassée[[#This Row],[Liste des opérations]]&amp;"!D68")/INDIRECT(ListeNonClassée[[#This Row],[Liste des opérations]]&amp;"!E68"),"")</f>
        <v/>
      </c>
      <c r="N139" s="66" t="str" cm="1">
        <f t="array" aca="1" ref="N139" ca="1">IFERROR(INDIRECT(ListeNonClassée[[#This Row],[Liste des opérations]]&amp;"!G68"),"")</f>
        <v/>
      </c>
      <c r="O139" s="139" t="str">
        <f ca="1">IF(ListeNonClassée[[#This Row],[avis]]="favorable",_xlfn.RANK.EQ(ListeNonClassée[[#This Row],[%]],ListeNonClassée[%]),"")</f>
        <v/>
      </c>
      <c r="P139" s="139" t="str">
        <f ca="1">IF(ListeNonClassée[[#This Row],[avis]]="défavorable",_xlfn.RANK.EQ(ListeNonClassée[[#This Row],[%]],ListeNonClassée[%]),"")</f>
        <v/>
      </c>
      <c r="Q139" s="139" t="str">
        <f ca="1">IF(SUM(ListeNonClassée[[#This Row],[Priorisation favorable ]:[Priorisation Défavorable]])=0,"",SUM(ListeNonClassée[[#This Row],[Priorisation favorable ]:[Priorisation Défavorable]]))</f>
        <v/>
      </c>
    </row>
    <row r="140" spans="2:17" ht="12.75" customHeight="1" x14ac:dyDescent="0.2">
      <c r="B140" s="61" t="str" cm="1">
        <f t="array" aca="1" ref="B140" ca="1">IF(ROWS($1:137)&lt;=COUNTA(ListeF),INDEX(MID(ListeF,FIND("]",ListeF)+1,100),ROWS($1:137)),"")</f>
        <v/>
      </c>
      <c r="C140" s="61" t="str" cm="1">
        <f t="array" aca="1" ref="C140" ca="1">IFERROR(INDIRECT(ListeNonClassée[[#This Row],[Liste des opérations]]&amp;"!D10"),"")</f>
        <v/>
      </c>
      <c r="D140" s="137" t="str" cm="1">
        <f t="array" aca="1" ref="D140" ca="1">IFERROR(INDIRECT(ListeNonClassée[[#This Row],[Liste des opérations]]&amp;"!D12"),"")</f>
        <v/>
      </c>
      <c r="E140" s="137" t="str" cm="1">
        <f t="array" aca="1" ref="E140" ca="1">IFERROR(INDIRECT(ListeNonClassée[[#This Row],[Liste des opérations]]&amp;"!g12"),"")</f>
        <v/>
      </c>
      <c r="F140" s="66" t="str" cm="1">
        <f t="array" aca="1" ref="F140" ca="1">IFERROR(INDIRECT(ListeNonClassée[[#This Row],[Liste des opérations]]&amp;"!D65")&amp;"/"&amp;INDIRECT(ListeNonClassée[[#This Row],[Liste des opérations]]&amp;"!E65"),"")</f>
        <v/>
      </c>
      <c r="G140" s="66" t="str" cm="1">
        <f t="array" aca="1" ref="G140" ca="1">IFERROR(INDIRECT(ListeNonClassée[[#This Row],[Liste des opérations]]&amp;"!G65"),"")</f>
        <v/>
      </c>
      <c r="H140" s="66" t="str" cm="1">
        <f t="array" aca="1" ref="H140" ca="1">IFERROR(INDIRECT($B140&amp;"!D66")&amp;"/"&amp;INDIRECT($B140&amp;"!E66"),"")</f>
        <v/>
      </c>
      <c r="I140" s="66" t="str" cm="1">
        <f t="array" aca="1" ref="I140" ca="1">IFERROR(INDIRECT($B140&amp;"!G66"),"")</f>
        <v/>
      </c>
      <c r="J140" s="66" t="str" cm="1">
        <f t="array" aca="1" ref="J140" ca="1">IFERROR(INDIRECT(ListeNonClassée[[#This Row],[Liste des opérations]]&amp;"!D67")&amp;"/"&amp;INDIRECT($B140&amp;"!E67"),"")</f>
        <v/>
      </c>
      <c r="K140" s="66" t="str" cm="1">
        <f t="array" aca="1" ref="K140" ca="1">IFERROR(INDIRECT(ListeNonClassée[[#This Row],[Liste des opérations]]&amp;"!G67"),"")</f>
        <v/>
      </c>
      <c r="L140" s="66" t="str" cm="1">
        <f t="array" aca="1" ref="L140" ca="1">IFERROR(INDIRECT(ListeNonClassée[[#This Row],[Liste des opérations]]&amp;"!D68")&amp;"/"&amp;INDIRECT(ListeNonClassée[[#This Row],[Liste des opérations]]&amp;"!E68"),"")</f>
        <v/>
      </c>
      <c r="M140" s="67" t="str" cm="1">
        <f t="array" aca="1" ref="M140" ca="1">IFERROR(INDIRECT(ListeNonClassée[[#This Row],[Liste des opérations]]&amp;"!D68")/INDIRECT(ListeNonClassée[[#This Row],[Liste des opérations]]&amp;"!E68"),"")</f>
        <v/>
      </c>
      <c r="N140" s="66" t="str" cm="1">
        <f t="array" aca="1" ref="N140" ca="1">IFERROR(INDIRECT(ListeNonClassée[[#This Row],[Liste des opérations]]&amp;"!G68"),"")</f>
        <v/>
      </c>
      <c r="O140" s="139" t="str">
        <f ca="1">IF(ListeNonClassée[[#This Row],[avis]]="favorable",_xlfn.RANK.EQ(ListeNonClassée[[#This Row],[%]],ListeNonClassée[%]),"")</f>
        <v/>
      </c>
      <c r="P140" s="139" t="str">
        <f ca="1">IF(ListeNonClassée[[#This Row],[avis]]="défavorable",_xlfn.RANK.EQ(ListeNonClassée[[#This Row],[%]],ListeNonClassée[%]),"")</f>
        <v/>
      </c>
      <c r="Q140" s="139" t="str">
        <f ca="1">IF(SUM(ListeNonClassée[[#This Row],[Priorisation favorable ]:[Priorisation Défavorable]])=0,"",SUM(ListeNonClassée[[#This Row],[Priorisation favorable ]:[Priorisation Défavorable]]))</f>
        <v/>
      </c>
    </row>
    <row r="141" spans="2:17" ht="12.75" customHeight="1" x14ac:dyDescent="0.2">
      <c r="B141" s="61" t="str" cm="1">
        <f t="array" aca="1" ref="B141" ca="1">IF(ROWS($1:138)&lt;=COUNTA(ListeF),INDEX(MID(ListeF,FIND("]",ListeF)+1,100),ROWS($1:138)),"")</f>
        <v/>
      </c>
      <c r="C141" s="61" t="str" cm="1">
        <f t="array" aca="1" ref="C141" ca="1">IFERROR(INDIRECT(ListeNonClassée[[#This Row],[Liste des opérations]]&amp;"!D10"),"")</f>
        <v/>
      </c>
      <c r="D141" s="137" t="str" cm="1">
        <f t="array" aca="1" ref="D141" ca="1">IFERROR(INDIRECT(ListeNonClassée[[#This Row],[Liste des opérations]]&amp;"!D12"),"")</f>
        <v/>
      </c>
      <c r="E141" s="137" t="str" cm="1">
        <f t="array" aca="1" ref="E141" ca="1">IFERROR(INDIRECT(ListeNonClassée[[#This Row],[Liste des opérations]]&amp;"!g12"),"")</f>
        <v/>
      </c>
      <c r="F141" s="66" t="str" cm="1">
        <f t="array" aca="1" ref="F141" ca="1">IFERROR(INDIRECT(ListeNonClassée[[#This Row],[Liste des opérations]]&amp;"!D65")&amp;"/"&amp;INDIRECT(ListeNonClassée[[#This Row],[Liste des opérations]]&amp;"!E65"),"")</f>
        <v/>
      </c>
      <c r="G141" s="66" t="str" cm="1">
        <f t="array" aca="1" ref="G141" ca="1">IFERROR(INDIRECT(ListeNonClassée[[#This Row],[Liste des opérations]]&amp;"!G65"),"")</f>
        <v/>
      </c>
      <c r="H141" s="66" t="str" cm="1">
        <f t="array" aca="1" ref="H141" ca="1">IFERROR(INDIRECT($B141&amp;"!D66")&amp;"/"&amp;INDIRECT($B141&amp;"!E66"),"")</f>
        <v/>
      </c>
      <c r="I141" s="66" t="str" cm="1">
        <f t="array" aca="1" ref="I141" ca="1">IFERROR(INDIRECT($B141&amp;"!G66"),"")</f>
        <v/>
      </c>
      <c r="J141" s="66" t="str" cm="1">
        <f t="array" aca="1" ref="J141" ca="1">IFERROR(INDIRECT(ListeNonClassée[[#This Row],[Liste des opérations]]&amp;"!D67")&amp;"/"&amp;INDIRECT($B141&amp;"!E67"),"")</f>
        <v/>
      </c>
      <c r="K141" s="66" t="str" cm="1">
        <f t="array" aca="1" ref="K141" ca="1">IFERROR(INDIRECT(ListeNonClassée[[#This Row],[Liste des opérations]]&amp;"!G67"),"")</f>
        <v/>
      </c>
      <c r="L141" s="66" t="str" cm="1">
        <f t="array" aca="1" ref="L141" ca="1">IFERROR(INDIRECT(ListeNonClassée[[#This Row],[Liste des opérations]]&amp;"!D68")&amp;"/"&amp;INDIRECT(ListeNonClassée[[#This Row],[Liste des opérations]]&amp;"!E68"),"")</f>
        <v/>
      </c>
      <c r="M141" s="67" t="str" cm="1">
        <f t="array" aca="1" ref="M141" ca="1">IFERROR(INDIRECT(ListeNonClassée[[#This Row],[Liste des opérations]]&amp;"!D68")/INDIRECT(ListeNonClassée[[#This Row],[Liste des opérations]]&amp;"!E68"),"")</f>
        <v/>
      </c>
      <c r="N141" s="66" t="str" cm="1">
        <f t="array" aca="1" ref="N141" ca="1">IFERROR(INDIRECT(ListeNonClassée[[#This Row],[Liste des opérations]]&amp;"!G68"),"")</f>
        <v/>
      </c>
      <c r="O141" s="139" t="str">
        <f ca="1">IF(ListeNonClassée[[#This Row],[avis]]="favorable",_xlfn.RANK.EQ(ListeNonClassée[[#This Row],[%]],ListeNonClassée[%]),"")</f>
        <v/>
      </c>
      <c r="P141" s="139" t="str">
        <f ca="1">IF(ListeNonClassée[[#This Row],[avis]]="défavorable",_xlfn.RANK.EQ(ListeNonClassée[[#This Row],[%]],ListeNonClassée[%]),"")</f>
        <v/>
      </c>
      <c r="Q141" s="139" t="str">
        <f ca="1">IF(SUM(ListeNonClassée[[#This Row],[Priorisation favorable ]:[Priorisation Défavorable]])=0,"",SUM(ListeNonClassée[[#This Row],[Priorisation favorable ]:[Priorisation Défavorable]]))</f>
        <v/>
      </c>
    </row>
    <row r="142" spans="2:17" ht="12.75" customHeight="1" x14ac:dyDescent="0.2">
      <c r="B142" s="61" t="str" cm="1">
        <f t="array" aca="1" ref="B142" ca="1">IF(ROWS($1:139)&lt;=COUNTA(ListeF),INDEX(MID(ListeF,FIND("]",ListeF)+1,100),ROWS($1:139)),"")</f>
        <v/>
      </c>
      <c r="C142" s="61" t="str" cm="1">
        <f t="array" aca="1" ref="C142" ca="1">IFERROR(INDIRECT(ListeNonClassée[[#This Row],[Liste des opérations]]&amp;"!D10"),"")</f>
        <v/>
      </c>
      <c r="D142" s="137" t="str" cm="1">
        <f t="array" aca="1" ref="D142" ca="1">IFERROR(INDIRECT(ListeNonClassée[[#This Row],[Liste des opérations]]&amp;"!D12"),"")</f>
        <v/>
      </c>
      <c r="E142" s="137" t="str" cm="1">
        <f t="array" aca="1" ref="E142" ca="1">IFERROR(INDIRECT(ListeNonClassée[[#This Row],[Liste des opérations]]&amp;"!g12"),"")</f>
        <v/>
      </c>
      <c r="F142" s="66" t="str" cm="1">
        <f t="array" aca="1" ref="F142" ca="1">IFERROR(INDIRECT(ListeNonClassée[[#This Row],[Liste des opérations]]&amp;"!D65")&amp;"/"&amp;INDIRECT(ListeNonClassée[[#This Row],[Liste des opérations]]&amp;"!E65"),"")</f>
        <v/>
      </c>
      <c r="G142" s="66" t="str" cm="1">
        <f t="array" aca="1" ref="G142" ca="1">IFERROR(INDIRECT(ListeNonClassée[[#This Row],[Liste des opérations]]&amp;"!G65"),"")</f>
        <v/>
      </c>
      <c r="H142" s="66" t="str" cm="1">
        <f t="array" aca="1" ref="H142" ca="1">IFERROR(INDIRECT($B142&amp;"!D66")&amp;"/"&amp;INDIRECT($B142&amp;"!E66"),"")</f>
        <v/>
      </c>
      <c r="I142" s="66" t="str" cm="1">
        <f t="array" aca="1" ref="I142" ca="1">IFERROR(INDIRECT($B142&amp;"!G66"),"")</f>
        <v/>
      </c>
      <c r="J142" s="66" t="str" cm="1">
        <f t="array" aca="1" ref="J142" ca="1">IFERROR(INDIRECT(ListeNonClassée[[#This Row],[Liste des opérations]]&amp;"!D67")&amp;"/"&amp;INDIRECT($B142&amp;"!E67"),"")</f>
        <v/>
      </c>
      <c r="K142" s="66" t="str" cm="1">
        <f t="array" aca="1" ref="K142" ca="1">IFERROR(INDIRECT(ListeNonClassée[[#This Row],[Liste des opérations]]&amp;"!G67"),"")</f>
        <v/>
      </c>
      <c r="L142" s="66" t="str" cm="1">
        <f t="array" aca="1" ref="L142" ca="1">IFERROR(INDIRECT(ListeNonClassée[[#This Row],[Liste des opérations]]&amp;"!D68")&amp;"/"&amp;INDIRECT(ListeNonClassée[[#This Row],[Liste des opérations]]&amp;"!E68"),"")</f>
        <v/>
      </c>
      <c r="M142" s="67" t="str" cm="1">
        <f t="array" aca="1" ref="M142" ca="1">IFERROR(INDIRECT(ListeNonClassée[[#This Row],[Liste des opérations]]&amp;"!D68")/INDIRECT(ListeNonClassée[[#This Row],[Liste des opérations]]&amp;"!E68"),"")</f>
        <v/>
      </c>
      <c r="N142" s="66" t="str" cm="1">
        <f t="array" aca="1" ref="N142" ca="1">IFERROR(INDIRECT(ListeNonClassée[[#This Row],[Liste des opérations]]&amp;"!G68"),"")</f>
        <v/>
      </c>
      <c r="O142" s="139" t="str">
        <f ca="1">IF(ListeNonClassée[[#This Row],[avis]]="favorable",_xlfn.RANK.EQ(ListeNonClassée[[#This Row],[%]],ListeNonClassée[%]),"")</f>
        <v/>
      </c>
      <c r="P142" s="139" t="str">
        <f ca="1">IF(ListeNonClassée[[#This Row],[avis]]="défavorable",_xlfn.RANK.EQ(ListeNonClassée[[#This Row],[%]],ListeNonClassée[%]),"")</f>
        <v/>
      </c>
      <c r="Q142" s="139" t="str">
        <f ca="1">IF(SUM(ListeNonClassée[[#This Row],[Priorisation favorable ]:[Priorisation Défavorable]])=0,"",SUM(ListeNonClassée[[#This Row],[Priorisation favorable ]:[Priorisation Défavorable]]))</f>
        <v/>
      </c>
    </row>
    <row r="143" spans="2:17" ht="12.75" customHeight="1" x14ac:dyDescent="0.2">
      <c r="B143" s="61" t="str" cm="1">
        <f t="array" aca="1" ref="B143" ca="1">IF(ROWS($1:140)&lt;=COUNTA(ListeF),INDEX(MID(ListeF,FIND("]",ListeF)+1,100),ROWS($1:140)),"")</f>
        <v/>
      </c>
      <c r="C143" s="61" t="str" cm="1">
        <f t="array" aca="1" ref="C143" ca="1">IFERROR(INDIRECT(ListeNonClassée[[#This Row],[Liste des opérations]]&amp;"!D10"),"")</f>
        <v/>
      </c>
      <c r="D143" s="137" t="str" cm="1">
        <f t="array" aca="1" ref="D143" ca="1">IFERROR(INDIRECT(ListeNonClassée[[#This Row],[Liste des opérations]]&amp;"!D12"),"")</f>
        <v/>
      </c>
      <c r="E143" s="137" t="str" cm="1">
        <f t="array" aca="1" ref="E143" ca="1">IFERROR(INDIRECT(ListeNonClassée[[#This Row],[Liste des opérations]]&amp;"!g12"),"")</f>
        <v/>
      </c>
      <c r="F143" s="66" t="str" cm="1">
        <f t="array" aca="1" ref="F143" ca="1">IFERROR(INDIRECT(ListeNonClassée[[#This Row],[Liste des opérations]]&amp;"!D65")&amp;"/"&amp;INDIRECT(ListeNonClassée[[#This Row],[Liste des opérations]]&amp;"!E65"),"")</f>
        <v/>
      </c>
      <c r="G143" s="66" t="str" cm="1">
        <f t="array" aca="1" ref="G143" ca="1">IFERROR(INDIRECT(ListeNonClassée[[#This Row],[Liste des opérations]]&amp;"!G65"),"")</f>
        <v/>
      </c>
      <c r="H143" s="66" t="str" cm="1">
        <f t="array" aca="1" ref="H143" ca="1">IFERROR(INDIRECT($B143&amp;"!D66")&amp;"/"&amp;INDIRECT($B143&amp;"!E66"),"")</f>
        <v/>
      </c>
      <c r="I143" s="66" t="str" cm="1">
        <f t="array" aca="1" ref="I143" ca="1">IFERROR(INDIRECT($B143&amp;"!G66"),"")</f>
        <v/>
      </c>
      <c r="J143" s="66" t="str" cm="1">
        <f t="array" aca="1" ref="J143" ca="1">IFERROR(INDIRECT(ListeNonClassée[[#This Row],[Liste des opérations]]&amp;"!D67")&amp;"/"&amp;INDIRECT($B143&amp;"!E67"),"")</f>
        <v/>
      </c>
      <c r="K143" s="66" t="str" cm="1">
        <f t="array" aca="1" ref="K143" ca="1">IFERROR(INDIRECT(ListeNonClassée[[#This Row],[Liste des opérations]]&amp;"!G67"),"")</f>
        <v/>
      </c>
      <c r="L143" s="66" t="str" cm="1">
        <f t="array" aca="1" ref="L143" ca="1">IFERROR(INDIRECT(ListeNonClassée[[#This Row],[Liste des opérations]]&amp;"!D68")&amp;"/"&amp;INDIRECT(ListeNonClassée[[#This Row],[Liste des opérations]]&amp;"!E68"),"")</f>
        <v/>
      </c>
      <c r="M143" s="67" t="str" cm="1">
        <f t="array" aca="1" ref="M143" ca="1">IFERROR(INDIRECT(ListeNonClassée[[#This Row],[Liste des opérations]]&amp;"!D68")/INDIRECT(ListeNonClassée[[#This Row],[Liste des opérations]]&amp;"!E68"),"")</f>
        <v/>
      </c>
      <c r="N143" s="66" t="str" cm="1">
        <f t="array" aca="1" ref="N143" ca="1">IFERROR(INDIRECT(ListeNonClassée[[#This Row],[Liste des opérations]]&amp;"!G68"),"")</f>
        <v/>
      </c>
      <c r="O143" s="139" t="str">
        <f ca="1">IF(ListeNonClassée[[#This Row],[avis]]="favorable",_xlfn.RANK.EQ(ListeNonClassée[[#This Row],[%]],ListeNonClassée[%]),"")</f>
        <v/>
      </c>
      <c r="P143" s="139" t="str">
        <f ca="1">IF(ListeNonClassée[[#This Row],[avis]]="défavorable",_xlfn.RANK.EQ(ListeNonClassée[[#This Row],[%]],ListeNonClassée[%]),"")</f>
        <v/>
      </c>
      <c r="Q143" s="139" t="str">
        <f ca="1">IF(SUM(ListeNonClassée[[#This Row],[Priorisation favorable ]:[Priorisation Défavorable]])=0,"",SUM(ListeNonClassée[[#This Row],[Priorisation favorable ]:[Priorisation Défavorable]]))</f>
        <v/>
      </c>
    </row>
    <row r="144" spans="2:17" ht="12.75" customHeight="1" x14ac:dyDescent="0.2">
      <c r="B144" s="61" t="str" cm="1">
        <f t="array" aca="1" ref="B144" ca="1">IF(ROWS($1:141)&lt;=COUNTA(ListeF),INDEX(MID(ListeF,FIND("]",ListeF)+1,100),ROWS($1:141)),"")</f>
        <v/>
      </c>
      <c r="C144" s="61" t="str" cm="1">
        <f t="array" aca="1" ref="C144" ca="1">IFERROR(INDIRECT(ListeNonClassée[[#This Row],[Liste des opérations]]&amp;"!D10"),"")</f>
        <v/>
      </c>
      <c r="D144" s="137" t="str" cm="1">
        <f t="array" aca="1" ref="D144" ca="1">IFERROR(INDIRECT(ListeNonClassée[[#This Row],[Liste des opérations]]&amp;"!D12"),"")</f>
        <v/>
      </c>
      <c r="E144" s="137" t="str" cm="1">
        <f t="array" aca="1" ref="E144" ca="1">IFERROR(INDIRECT(ListeNonClassée[[#This Row],[Liste des opérations]]&amp;"!g12"),"")</f>
        <v/>
      </c>
      <c r="F144" s="66" t="str" cm="1">
        <f t="array" aca="1" ref="F144" ca="1">IFERROR(INDIRECT(ListeNonClassée[[#This Row],[Liste des opérations]]&amp;"!D65")&amp;"/"&amp;INDIRECT(ListeNonClassée[[#This Row],[Liste des opérations]]&amp;"!E65"),"")</f>
        <v/>
      </c>
      <c r="G144" s="66" t="str" cm="1">
        <f t="array" aca="1" ref="G144" ca="1">IFERROR(INDIRECT(ListeNonClassée[[#This Row],[Liste des opérations]]&amp;"!G65"),"")</f>
        <v/>
      </c>
      <c r="H144" s="66" t="str" cm="1">
        <f t="array" aca="1" ref="H144" ca="1">IFERROR(INDIRECT($B144&amp;"!D66")&amp;"/"&amp;INDIRECT($B144&amp;"!E66"),"")</f>
        <v/>
      </c>
      <c r="I144" s="66" t="str" cm="1">
        <f t="array" aca="1" ref="I144" ca="1">IFERROR(INDIRECT($B144&amp;"!G66"),"")</f>
        <v/>
      </c>
      <c r="J144" s="66" t="str" cm="1">
        <f t="array" aca="1" ref="J144" ca="1">IFERROR(INDIRECT(ListeNonClassée[[#This Row],[Liste des opérations]]&amp;"!D67")&amp;"/"&amp;INDIRECT($B144&amp;"!E67"),"")</f>
        <v/>
      </c>
      <c r="K144" s="66" t="str" cm="1">
        <f t="array" aca="1" ref="K144" ca="1">IFERROR(INDIRECT(ListeNonClassée[[#This Row],[Liste des opérations]]&amp;"!G67"),"")</f>
        <v/>
      </c>
      <c r="L144" s="66" t="str" cm="1">
        <f t="array" aca="1" ref="L144" ca="1">IFERROR(INDIRECT(ListeNonClassée[[#This Row],[Liste des opérations]]&amp;"!D68")&amp;"/"&amp;INDIRECT(ListeNonClassée[[#This Row],[Liste des opérations]]&amp;"!E68"),"")</f>
        <v/>
      </c>
      <c r="M144" s="67" t="str" cm="1">
        <f t="array" aca="1" ref="M144" ca="1">IFERROR(INDIRECT(ListeNonClassée[[#This Row],[Liste des opérations]]&amp;"!D68")/INDIRECT(ListeNonClassée[[#This Row],[Liste des opérations]]&amp;"!E68"),"")</f>
        <v/>
      </c>
      <c r="N144" s="66" t="str" cm="1">
        <f t="array" aca="1" ref="N144" ca="1">IFERROR(INDIRECT(ListeNonClassée[[#This Row],[Liste des opérations]]&amp;"!G68"),"")</f>
        <v/>
      </c>
      <c r="O144" s="139" t="str">
        <f ca="1">IF(ListeNonClassée[[#This Row],[avis]]="favorable",_xlfn.RANK.EQ(ListeNonClassée[[#This Row],[%]],ListeNonClassée[%]),"")</f>
        <v/>
      </c>
      <c r="P144" s="139" t="str">
        <f ca="1">IF(ListeNonClassée[[#This Row],[avis]]="défavorable",_xlfn.RANK.EQ(ListeNonClassée[[#This Row],[%]],ListeNonClassée[%]),"")</f>
        <v/>
      </c>
      <c r="Q144" s="139" t="str">
        <f ca="1">IF(SUM(ListeNonClassée[[#This Row],[Priorisation favorable ]:[Priorisation Défavorable]])=0,"",SUM(ListeNonClassée[[#This Row],[Priorisation favorable ]:[Priorisation Défavorable]]))</f>
        <v/>
      </c>
    </row>
    <row r="145" spans="2:17" ht="12.75" customHeight="1" x14ac:dyDescent="0.2">
      <c r="B145" s="61" t="str" cm="1">
        <f t="array" aca="1" ref="B145" ca="1">IF(ROWS($1:142)&lt;=COUNTA(ListeF),INDEX(MID(ListeF,FIND("]",ListeF)+1,100),ROWS($1:142)),"")</f>
        <v/>
      </c>
      <c r="C145" s="61" t="str" cm="1">
        <f t="array" aca="1" ref="C145" ca="1">IFERROR(INDIRECT(ListeNonClassée[[#This Row],[Liste des opérations]]&amp;"!D10"),"")</f>
        <v/>
      </c>
      <c r="D145" s="137" t="str" cm="1">
        <f t="array" aca="1" ref="D145" ca="1">IFERROR(INDIRECT(ListeNonClassée[[#This Row],[Liste des opérations]]&amp;"!D12"),"")</f>
        <v/>
      </c>
      <c r="E145" s="137" t="str" cm="1">
        <f t="array" aca="1" ref="E145" ca="1">IFERROR(INDIRECT(ListeNonClassée[[#This Row],[Liste des opérations]]&amp;"!g12"),"")</f>
        <v/>
      </c>
      <c r="F145" s="66" t="str" cm="1">
        <f t="array" aca="1" ref="F145" ca="1">IFERROR(INDIRECT(ListeNonClassée[[#This Row],[Liste des opérations]]&amp;"!D65")&amp;"/"&amp;INDIRECT(ListeNonClassée[[#This Row],[Liste des opérations]]&amp;"!E65"),"")</f>
        <v/>
      </c>
      <c r="G145" s="66" t="str" cm="1">
        <f t="array" aca="1" ref="G145" ca="1">IFERROR(INDIRECT(ListeNonClassée[[#This Row],[Liste des opérations]]&amp;"!G65"),"")</f>
        <v/>
      </c>
      <c r="H145" s="66" t="str" cm="1">
        <f t="array" aca="1" ref="H145" ca="1">IFERROR(INDIRECT($B145&amp;"!D66")&amp;"/"&amp;INDIRECT($B145&amp;"!E66"),"")</f>
        <v/>
      </c>
      <c r="I145" s="66" t="str" cm="1">
        <f t="array" aca="1" ref="I145" ca="1">IFERROR(INDIRECT($B145&amp;"!G66"),"")</f>
        <v/>
      </c>
      <c r="J145" s="66" t="str" cm="1">
        <f t="array" aca="1" ref="J145" ca="1">IFERROR(INDIRECT(ListeNonClassée[[#This Row],[Liste des opérations]]&amp;"!D67")&amp;"/"&amp;INDIRECT($B145&amp;"!E67"),"")</f>
        <v/>
      </c>
      <c r="K145" s="66" t="str" cm="1">
        <f t="array" aca="1" ref="K145" ca="1">IFERROR(INDIRECT(ListeNonClassée[[#This Row],[Liste des opérations]]&amp;"!G67"),"")</f>
        <v/>
      </c>
      <c r="L145" s="66" t="str" cm="1">
        <f t="array" aca="1" ref="L145" ca="1">IFERROR(INDIRECT(ListeNonClassée[[#This Row],[Liste des opérations]]&amp;"!D68")&amp;"/"&amp;INDIRECT(ListeNonClassée[[#This Row],[Liste des opérations]]&amp;"!E68"),"")</f>
        <v/>
      </c>
      <c r="M145" s="67" t="str" cm="1">
        <f t="array" aca="1" ref="M145" ca="1">IFERROR(INDIRECT(ListeNonClassée[[#This Row],[Liste des opérations]]&amp;"!D68")/INDIRECT(ListeNonClassée[[#This Row],[Liste des opérations]]&amp;"!E68"),"")</f>
        <v/>
      </c>
      <c r="N145" s="66" t="str" cm="1">
        <f t="array" aca="1" ref="N145" ca="1">IFERROR(INDIRECT(ListeNonClassée[[#This Row],[Liste des opérations]]&amp;"!G68"),"")</f>
        <v/>
      </c>
      <c r="O145" s="139" t="str">
        <f ca="1">IF(ListeNonClassée[[#This Row],[avis]]="favorable",_xlfn.RANK.EQ(ListeNonClassée[[#This Row],[%]],ListeNonClassée[%]),"")</f>
        <v/>
      </c>
      <c r="P145" s="139" t="str">
        <f ca="1">IF(ListeNonClassée[[#This Row],[avis]]="défavorable",_xlfn.RANK.EQ(ListeNonClassée[[#This Row],[%]],ListeNonClassée[%]),"")</f>
        <v/>
      </c>
      <c r="Q145" s="139" t="str">
        <f ca="1">IF(SUM(ListeNonClassée[[#This Row],[Priorisation favorable ]:[Priorisation Défavorable]])=0,"",SUM(ListeNonClassée[[#This Row],[Priorisation favorable ]:[Priorisation Défavorable]]))</f>
        <v/>
      </c>
    </row>
    <row r="146" spans="2:17" ht="12.75" customHeight="1" x14ac:dyDescent="0.2">
      <c r="B146" s="61" t="str" cm="1">
        <f t="array" aca="1" ref="B146" ca="1">IF(ROWS($1:143)&lt;=COUNTA(ListeF),INDEX(MID(ListeF,FIND("]",ListeF)+1,100),ROWS($1:143)),"")</f>
        <v/>
      </c>
      <c r="C146" s="61" t="str" cm="1">
        <f t="array" aca="1" ref="C146" ca="1">IFERROR(INDIRECT(ListeNonClassée[[#This Row],[Liste des opérations]]&amp;"!D10"),"")</f>
        <v/>
      </c>
      <c r="D146" s="137" t="str" cm="1">
        <f t="array" aca="1" ref="D146" ca="1">IFERROR(INDIRECT(ListeNonClassée[[#This Row],[Liste des opérations]]&amp;"!D12"),"")</f>
        <v/>
      </c>
      <c r="E146" s="137" t="str" cm="1">
        <f t="array" aca="1" ref="E146" ca="1">IFERROR(INDIRECT(ListeNonClassée[[#This Row],[Liste des opérations]]&amp;"!g12"),"")</f>
        <v/>
      </c>
      <c r="F146" s="66" t="str" cm="1">
        <f t="array" aca="1" ref="F146" ca="1">IFERROR(INDIRECT(ListeNonClassée[[#This Row],[Liste des opérations]]&amp;"!D65")&amp;"/"&amp;INDIRECT(ListeNonClassée[[#This Row],[Liste des opérations]]&amp;"!E65"),"")</f>
        <v/>
      </c>
      <c r="G146" s="66" t="str" cm="1">
        <f t="array" aca="1" ref="G146" ca="1">IFERROR(INDIRECT(ListeNonClassée[[#This Row],[Liste des opérations]]&amp;"!G65"),"")</f>
        <v/>
      </c>
      <c r="H146" s="66" t="str" cm="1">
        <f t="array" aca="1" ref="H146" ca="1">IFERROR(INDIRECT($B146&amp;"!D66")&amp;"/"&amp;INDIRECT($B146&amp;"!E66"),"")</f>
        <v/>
      </c>
      <c r="I146" s="66" t="str" cm="1">
        <f t="array" aca="1" ref="I146" ca="1">IFERROR(INDIRECT($B146&amp;"!G66"),"")</f>
        <v/>
      </c>
      <c r="J146" s="66" t="str" cm="1">
        <f t="array" aca="1" ref="J146" ca="1">IFERROR(INDIRECT(ListeNonClassée[[#This Row],[Liste des opérations]]&amp;"!D67")&amp;"/"&amp;INDIRECT($B146&amp;"!E67"),"")</f>
        <v/>
      </c>
      <c r="K146" s="66" t="str" cm="1">
        <f t="array" aca="1" ref="K146" ca="1">IFERROR(INDIRECT(ListeNonClassée[[#This Row],[Liste des opérations]]&amp;"!G67"),"")</f>
        <v/>
      </c>
      <c r="L146" s="66" t="str" cm="1">
        <f t="array" aca="1" ref="L146" ca="1">IFERROR(INDIRECT(ListeNonClassée[[#This Row],[Liste des opérations]]&amp;"!D68")&amp;"/"&amp;INDIRECT(ListeNonClassée[[#This Row],[Liste des opérations]]&amp;"!E68"),"")</f>
        <v/>
      </c>
      <c r="M146" s="67" t="str" cm="1">
        <f t="array" aca="1" ref="M146" ca="1">IFERROR(INDIRECT(ListeNonClassée[[#This Row],[Liste des opérations]]&amp;"!D68")/INDIRECT(ListeNonClassée[[#This Row],[Liste des opérations]]&amp;"!E68"),"")</f>
        <v/>
      </c>
      <c r="N146" s="66" t="str" cm="1">
        <f t="array" aca="1" ref="N146" ca="1">IFERROR(INDIRECT(ListeNonClassée[[#This Row],[Liste des opérations]]&amp;"!G68"),"")</f>
        <v/>
      </c>
      <c r="O146" s="139" t="str">
        <f ca="1">IF(ListeNonClassée[[#This Row],[avis]]="favorable",_xlfn.RANK.EQ(ListeNonClassée[[#This Row],[%]],ListeNonClassée[%]),"")</f>
        <v/>
      </c>
      <c r="P146" s="139" t="str">
        <f ca="1">IF(ListeNonClassée[[#This Row],[avis]]="défavorable",_xlfn.RANK.EQ(ListeNonClassée[[#This Row],[%]],ListeNonClassée[%]),"")</f>
        <v/>
      </c>
      <c r="Q146" s="139" t="str">
        <f ca="1">IF(SUM(ListeNonClassée[[#This Row],[Priorisation favorable ]:[Priorisation Défavorable]])=0,"",SUM(ListeNonClassée[[#This Row],[Priorisation favorable ]:[Priorisation Défavorable]]))</f>
        <v/>
      </c>
    </row>
    <row r="147" spans="2:17" ht="12.75" customHeight="1" x14ac:dyDescent="0.2">
      <c r="B147" s="61" t="str" cm="1">
        <f t="array" aca="1" ref="B147" ca="1">IF(ROWS($1:144)&lt;=COUNTA(ListeF),INDEX(MID(ListeF,FIND("]",ListeF)+1,100),ROWS($1:144)),"")</f>
        <v/>
      </c>
      <c r="C147" s="61" t="str" cm="1">
        <f t="array" aca="1" ref="C147" ca="1">IFERROR(INDIRECT(ListeNonClassée[[#This Row],[Liste des opérations]]&amp;"!D10"),"")</f>
        <v/>
      </c>
      <c r="D147" s="137" t="str" cm="1">
        <f t="array" aca="1" ref="D147" ca="1">IFERROR(INDIRECT(ListeNonClassée[[#This Row],[Liste des opérations]]&amp;"!D12"),"")</f>
        <v/>
      </c>
      <c r="E147" s="137" t="str" cm="1">
        <f t="array" aca="1" ref="E147" ca="1">IFERROR(INDIRECT(ListeNonClassée[[#This Row],[Liste des opérations]]&amp;"!g12"),"")</f>
        <v/>
      </c>
      <c r="F147" s="66" t="str" cm="1">
        <f t="array" aca="1" ref="F147" ca="1">IFERROR(INDIRECT(ListeNonClassée[[#This Row],[Liste des opérations]]&amp;"!D65")&amp;"/"&amp;INDIRECT(ListeNonClassée[[#This Row],[Liste des opérations]]&amp;"!E65"),"")</f>
        <v/>
      </c>
      <c r="G147" s="66" t="str" cm="1">
        <f t="array" aca="1" ref="G147" ca="1">IFERROR(INDIRECT(ListeNonClassée[[#This Row],[Liste des opérations]]&amp;"!G65"),"")</f>
        <v/>
      </c>
      <c r="H147" s="66" t="str" cm="1">
        <f t="array" aca="1" ref="H147" ca="1">IFERROR(INDIRECT($B147&amp;"!D66")&amp;"/"&amp;INDIRECT($B147&amp;"!E66"),"")</f>
        <v/>
      </c>
      <c r="I147" s="66" t="str" cm="1">
        <f t="array" aca="1" ref="I147" ca="1">IFERROR(INDIRECT($B147&amp;"!G66"),"")</f>
        <v/>
      </c>
      <c r="J147" s="66" t="str" cm="1">
        <f t="array" aca="1" ref="J147" ca="1">IFERROR(INDIRECT(ListeNonClassée[[#This Row],[Liste des opérations]]&amp;"!D67")&amp;"/"&amp;INDIRECT($B147&amp;"!E67"),"")</f>
        <v/>
      </c>
      <c r="K147" s="66" t="str" cm="1">
        <f t="array" aca="1" ref="K147" ca="1">IFERROR(INDIRECT(ListeNonClassée[[#This Row],[Liste des opérations]]&amp;"!G67"),"")</f>
        <v/>
      </c>
      <c r="L147" s="66" t="str" cm="1">
        <f t="array" aca="1" ref="L147" ca="1">IFERROR(INDIRECT(ListeNonClassée[[#This Row],[Liste des opérations]]&amp;"!D68")&amp;"/"&amp;INDIRECT(ListeNonClassée[[#This Row],[Liste des opérations]]&amp;"!E68"),"")</f>
        <v/>
      </c>
      <c r="M147" s="67" t="str" cm="1">
        <f t="array" aca="1" ref="M147" ca="1">IFERROR(INDIRECT(ListeNonClassée[[#This Row],[Liste des opérations]]&amp;"!D68")/INDIRECT(ListeNonClassée[[#This Row],[Liste des opérations]]&amp;"!E68"),"")</f>
        <v/>
      </c>
      <c r="N147" s="66" t="str" cm="1">
        <f t="array" aca="1" ref="N147" ca="1">IFERROR(INDIRECT(ListeNonClassée[[#This Row],[Liste des opérations]]&amp;"!G68"),"")</f>
        <v/>
      </c>
      <c r="O147" s="139" t="str">
        <f ca="1">IF(ListeNonClassée[[#This Row],[avis]]="favorable",_xlfn.RANK.EQ(ListeNonClassée[[#This Row],[%]],ListeNonClassée[%]),"")</f>
        <v/>
      </c>
      <c r="P147" s="139" t="str">
        <f ca="1">IF(ListeNonClassée[[#This Row],[avis]]="défavorable",_xlfn.RANK.EQ(ListeNonClassée[[#This Row],[%]],ListeNonClassée[%]),"")</f>
        <v/>
      </c>
      <c r="Q147" s="139" t="str">
        <f ca="1">IF(SUM(ListeNonClassée[[#This Row],[Priorisation favorable ]:[Priorisation Défavorable]])=0,"",SUM(ListeNonClassée[[#This Row],[Priorisation favorable ]:[Priorisation Défavorable]]))</f>
        <v/>
      </c>
    </row>
    <row r="148" spans="2:17" ht="12.75" customHeight="1" x14ac:dyDescent="0.2">
      <c r="B148" s="61" t="str" cm="1">
        <f t="array" aca="1" ref="B148" ca="1">IF(ROWS($1:145)&lt;=COUNTA(ListeF),INDEX(MID(ListeF,FIND("]",ListeF)+1,100),ROWS($1:145)),"")</f>
        <v/>
      </c>
      <c r="C148" s="61" t="str" cm="1">
        <f t="array" aca="1" ref="C148" ca="1">IFERROR(INDIRECT(ListeNonClassée[[#This Row],[Liste des opérations]]&amp;"!D10"),"")</f>
        <v/>
      </c>
      <c r="D148" s="137" t="str" cm="1">
        <f t="array" aca="1" ref="D148" ca="1">IFERROR(INDIRECT(ListeNonClassée[[#This Row],[Liste des opérations]]&amp;"!D12"),"")</f>
        <v/>
      </c>
      <c r="E148" s="137" t="str" cm="1">
        <f t="array" aca="1" ref="E148" ca="1">IFERROR(INDIRECT(ListeNonClassée[[#This Row],[Liste des opérations]]&amp;"!g12"),"")</f>
        <v/>
      </c>
      <c r="F148" s="66" t="str" cm="1">
        <f t="array" aca="1" ref="F148" ca="1">IFERROR(INDIRECT(ListeNonClassée[[#This Row],[Liste des opérations]]&amp;"!D65")&amp;"/"&amp;INDIRECT(ListeNonClassée[[#This Row],[Liste des opérations]]&amp;"!E65"),"")</f>
        <v/>
      </c>
      <c r="G148" s="66" t="str" cm="1">
        <f t="array" aca="1" ref="G148" ca="1">IFERROR(INDIRECT(ListeNonClassée[[#This Row],[Liste des opérations]]&amp;"!G65"),"")</f>
        <v/>
      </c>
      <c r="H148" s="66" t="str" cm="1">
        <f t="array" aca="1" ref="H148" ca="1">IFERROR(INDIRECT($B148&amp;"!D66")&amp;"/"&amp;INDIRECT($B148&amp;"!E66"),"")</f>
        <v/>
      </c>
      <c r="I148" s="66" t="str" cm="1">
        <f t="array" aca="1" ref="I148" ca="1">IFERROR(INDIRECT($B148&amp;"!G66"),"")</f>
        <v/>
      </c>
      <c r="J148" s="66" t="str" cm="1">
        <f t="array" aca="1" ref="J148" ca="1">IFERROR(INDIRECT(ListeNonClassée[[#This Row],[Liste des opérations]]&amp;"!D67")&amp;"/"&amp;INDIRECT($B148&amp;"!E67"),"")</f>
        <v/>
      </c>
      <c r="K148" s="66" t="str" cm="1">
        <f t="array" aca="1" ref="K148" ca="1">IFERROR(INDIRECT(ListeNonClassée[[#This Row],[Liste des opérations]]&amp;"!G67"),"")</f>
        <v/>
      </c>
      <c r="L148" s="66" t="str" cm="1">
        <f t="array" aca="1" ref="L148" ca="1">IFERROR(INDIRECT(ListeNonClassée[[#This Row],[Liste des opérations]]&amp;"!D68")&amp;"/"&amp;INDIRECT(ListeNonClassée[[#This Row],[Liste des opérations]]&amp;"!E68"),"")</f>
        <v/>
      </c>
      <c r="M148" s="67" t="str" cm="1">
        <f t="array" aca="1" ref="M148" ca="1">IFERROR(INDIRECT(ListeNonClassée[[#This Row],[Liste des opérations]]&amp;"!D68")/INDIRECT(ListeNonClassée[[#This Row],[Liste des opérations]]&amp;"!E68"),"")</f>
        <v/>
      </c>
      <c r="N148" s="66" t="str" cm="1">
        <f t="array" aca="1" ref="N148" ca="1">IFERROR(INDIRECT(ListeNonClassée[[#This Row],[Liste des opérations]]&amp;"!G68"),"")</f>
        <v/>
      </c>
      <c r="O148" s="139" t="str">
        <f ca="1">IF(ListeNonClassée[[#This Row],[avis]]="favorable",_xlfn.RANK.EQ(ListeNonClassée[[#This Row],[%]],ListeNonClassée[%]),"")</f>
        <v/>
      </c>
      <c r="P148" s="139" t="str">
        <f ca="1">IF(ListeNonClassée[[#This Row],[avis]]="défavorable",_xlfn.RANK.EQ(ListeNonClassée[[#This Row],[%]],ListeNonClassée[%]),"")</f>
        <v/>
      </c>
      <c r="Q148" s="139" t="str">
        <f ca="1">IF(SUM(ListeNonClassée[[#This Row],[Priorisation favorable ]:[Priorisation Défavorable]])=0,"",SUM(ListeNonClassée[[#This Row],[Priorisation favorable ]:[Priorisation Défavorable]]))</f>
        <v/>
      </c>
    </row>
    <row r="149" spans="2:17" ht="12.75" customHeight="1" x14ac:dyDescent="0.2">
      <c r="B149" s="61" t="str" cm="1">
        <f t="array" aca="1" ref="B149" ca="1">IF(ROWS($1:146)&lt;=COUNTA(ListeF),INDEX(MID(ListeF,FIND("]",ListeF)+1,100),ROWS($1:146)),"")</f>
        <v/>
      </c>
      <c r="C149" s="61" t="str" cm="1">
        <f t="array" aca="1" ref="C149" ca="1">IFERROR(INDIRECT(ListeNonClassée[[#This Row],[Liste des opérations]]&amp;"!D10"),"")</f>
        <v/>
      </c>
      <c r="D149" s="137" t="str" cm="1">
        <f t="array" aca="1" ref="D149" ca="1">IFERROR(INDIRECT(ListeNonClassée[[#This Row],[Liste des opérations]]&amp;"!D12"),"")</f>
        <v/>
      </c>
      <c r="E149" s="137" t="str" cm="1">
        <f t="array" aca="1" ref="E149" ca="1">IFERROR(INDIRECT(ListeNonClassée[[#This Row],[Liste des opérations]]&amp;"!g12"),"")</f>
        <v/>
      </c>
      <c r="F149" s="66" t="str" cm="1">
        <f t="array" aca="1" ref="F149" ca="1">IFERROR(INDIRECT(ListeNonClassée[[#This Row],[Liste des opérations]]&amp;"!D65")&amp;"/"&amp;INDIRECT(ListeNonClassée[[#This Row],[Liste des opérations]]&amp;"!E65"),"")</f>
        <v/>
      </c>
      <c r="G149" s="66" t="str" cm="1">
        <f t="array" aca="1" ref="G149" ca="1">IFERROR(INDIRECT(ListeNonClassée[[#This Row],[Liste des opérations]]&amp;"!G65"),"")</f>
        <v/>
      </c>
      <c r="H149" s="66" t="str" cm="1">
        <f t="array" aca="1" ref="H149" ca="1">IFERROR(INDIRECT($B149&amp;"!D66")&amp;"/"&amp;INDIRECT($B149&amp;"!E66"),"")</f>
        <v/>
      </c>
      <c r="I149" s="66" t="str" cm="1">
        <f t="array" aca="1" ref="I149" ca="1">IFERROR(INDIRECT($B149&amp;"!G66"),"")</f>
        <v/>
      </c>
      <c r="J149" s="66" t="str" cm="1">
        <f t="array" aca="1" ref="J149" ca="1">IFERROR(INDIRECT(ListeNonClassée[[#This Row],[Liste des opérations]]&amp;"!D67")&amp;"/"&amp;INDIRECT($B149&amp;"!E67"),"")</f>
        <v/>
      </c>
      <c r="K149" s="66" t="str" cm="1">
        <f t="array" aca="1" ref="K149" ca="1">IFERROR(INDIRECT(ListeNonClassée[[#This Row],[Liste des opérations]]&amp;"!G67"),"")</f>
        <v/>
      </c>
      <c r="L149" s="66" t="str" cm="1">
        <f t="array" aca="1" ref="L149" ca="1">IFERROR(INDIRECT(ListeNonClassée[[#This Row],[Liste des opérations]]&amp;"!D68")&amp;"/"&amp;INDIRECT(ListeNonClassée[[#This Row],[Liste des opérations]]&amp;"!E68"),"")</f>
        <v/>
      </c>
      <c r="M149" s="67" t="str" cm="1">
        <f t="array" aca="1" ref="M149" ca="1">IFERROR(INDIRECT(ListeNonClassée[[#This Row],[Liste des opérations]]&amp;"!D68")/INDIRECT(ListeNonClassée[[#This Row],[Liste des opérations]]&amp;"!E68"),"")</f>
        <v/>
      </c>
      <c r="N149" s="66" t="str" cm="1">
        <f t="array" aca="1" ref="N149" ca="1">IFERROR(INDIRECT(ListeNonClassée[[#This Row],[Liste des opérations]]&amp;"!G68"),"")</f>
        <v/>
      </c>
      <c r="O149" s="139" t="str">
        <f ca="1">IF(ListeNonClassée[[#This Row],[avis]]="favorable",_xlfn.RANK.EQ(ListeNonClassée[[#This Row],[%]],ListeNonClassée[%]),"")</f>
        <v/>
      </c>
      <c r="P149" s="139" t="str">
        <f ca="1">IF(ListeNonClassée[[#This Row],[avis]]="défavorable",_xlfn.RANK.EQ(ListeNonClassée[[#This Row],[%]],ListeNonClassée[%]),"")</f>
        <v/>
      </c>
      <c r="Q149" s="139" t="str">
        <f ca="1">IF(SUM(ListeNonClassée[[#This Row],[Priorisation favorable ]:[Priorisation Défavorable]])=0,"",SUM(ListeNonClassée[[#This Row],[Priorisation favorable ]:[Priorisation Défavorable]]))</f>
        <v/>
      </c>
    </row>
    <row r="150" spans="2:17" ht="12.75" customHeight="1" x14ac:dyDescent="0.2">
      <c r="B150" s="61" t="str" cm="1">
        <f t="array" aca="1" ref="B150" ca="1">IF(ROWS($1:147)&lt;=COUNTA(ListeF),INDEX(MID(ListeF,FIND("]",ListeF)+1,100),ROWS($1:147)),"")</f>
        <v/>
      </c>
      <c r="C150" s="61" t="str" cm="1">
        <f t="array" aca="1" ref="C150" ca="1">IFERROR(INDIRECT(ListeNonClassée[[#This Row],[Liste des opérations]]&amp;"!D10"),"")</f>
        <v/>
      </c>
      <c r="D150" s="137" t="str" cm="1">
        <f t="array" aca="1" ref="D150" ca="1">IFERROR(INDIRECT(ListeNonClassée[[#This Row],[Liste des opérations]]&amp;"!D12"),"")</f>
        <v/>
      </c>
      <c r="E150" s="137" t="str" cm="1">
        <f t="array" aca="1" ref="E150" ca="1">IFERROR(INDIRECT(ListeNonClassée[[#This Row],[Liste des opérations]]&amp;"!g12"),"")</f>
        <v/>
      </c>
      <c r="F150" s="66" t="str" cm="1">
        <f t="array" aca="1" ref="F150" ca="1">IFERROR(INDIRECT(ListeNonClassée[[#This Row],[Liste des opérations]]&amp;"!D65")&amp;"/"&amp;INDIRECT(ListeNonClassée[[#This Row],[Liste des opérations]]&amp;"!E65"),"")</f>
        <v/>
      </c>
      <c r="G150" s="66" t="str" cm="1">
        <f t="array" aca="1" ref="G150" ca="1">IFERROR(INDIRECT(ListeNonClassée[[#This Row],[Liste des opérations]]&amp;"!G65"),"")</f>
        <v/>
      </c>
      <c r="H150" s="66" t="str" cm="1">
        <f t="array" aca="1" ref="H150" ca="1">IFERROR(INDIRECT($B150&amp;"!D66")&amp;"/"&amp;INDIRECT($B150&amp;"!E66"),"")</f>
        <v/>
      </c>
      <c r="I150" s="66" t="str" cm="1">
        <f t="array" aca="1" ref="I150" ca="1">IFERROR(INDIRECT($B150&amp;"!G66"),"")</f>
        <v/>
      </c>
      <c r="J150" s="66" t="str" cm="1">
        <f t="array" aca="1" ref="J150" ca="1">IFERROR(INDIRECT(ListeNonClassée[[#This Row],[Liste des opérations]]&amp;"!D67")&amp;"/"&amp;INDIRECT($B150&amp;"!E67"),"")</f>
        <v/>
      </c>
      <c r="K150" s="66" t="str" cm="1">
        <f t="array" aca="1" ref="K150" ca="1">IFERROR(INDIRECT(ListeNonClassée[[#This Row],[Liste des opérations]]&amp;"!G67"),"")</f>
        <v/>
      </c>
      <c r="L150" s="66" t="str" cm="1">
        <f t="array" aca="1" ref="L150" ca="1">IFERROR(INDIRECT(ListeNonClassée[[#This Row],[Liste des opérations]]&amp;"!D68")&amp;"/"&amp;INDIRECT(ListeNonClassée[[#This Row],[Liste des opérations]]&amp;"!E68"),"")</f>
        <v/>
      </c>
      <c r="M150" s="67" t="str" cm="1">
        <f t="array" aca="1" ref="M150" ca="1">IFERROR(INDIRECT(ListeNonClassée[[#This Row],[Liste des opérations]]&amp;"!D68")/INDIRECT(ListeNonClassée[[#This Row],[Liste des opérations]]&amp;"!E68"),"")</f>
        <v/>
      </c>
      <c r="N150" s="66" t="str" cm="1">
        <f t="array" aca="1" ref="N150" ca="1">IFERROR(INDIRECT(ListeNonClassée[[#This Row],[Liste des opérations]]&amp;"!G68"),"")</f>
        <v/>
      </c>
      <c r="O150" s="139" t="str">
        <f ca="1">IF(ListeNonClassée[[#This Row],[avis]]="favorable",_xlfn.RANK.EQ(ListeNonClassée[[#This Row],[%]],ListeNonClassée[%]),"")</f>
        <v/>
      </c>
      <c r="P150" s="139" t="str">
        <f ca="1">IF(ListeNonClassée[[#This Row],[avis]]="défavorable",_xlfn.RANK.EQ(ListeNonClassée[[#This Row],[%]],ListeNonClassée[%]),"")</f>
        <v/>
      </c>
      <c r="Q150" s="139" t="str">
        <f ca="1">IF(SUM(ListeNonClassée[[#This Row],[Priorisation favorable ]:[Priorisation Défavorable]])=0,"",SUM(ListeNonClassée[[#This Row],[Priorisation favorable ]:[Priorisation Défavorable]]))</f>
        <v/>
      </c>
    </row>
    <row r="151" spans="2:17" ht="12.75" customHeight="1" x14ac:dyDescent="0.2">
      <c r="B151" s="61" t="str" cm="1">
        <f t="array" aca="1" ref="B151" ca="1">IF(ROWS($1:148)&lt;=COUNTA(ListeF),INDEX(MID(ListeF,FIND("]",ListeF)+1,100),ROWS($1:148)),"")</f>
        <v/>
      </c>
      <c r="C151" s="61" t="str" cm="1">
        <f t="array" aca="1" ref="C151" ca="1">IFERROR(INDIRECT(ListeNonClassée[[#This Row],[Liste des opérations]]&amp;"!D10"),"")</f>
        <v/>
      </c>
      <c r="D151" s="137" t="str" cm="1">
        <f t="array" aca="1" ref="D151" ca="1">IFERROR(INDIRECT(ListeNonClassée[[#This Row],[Liste des opérations]]&amp;"!D12"),"")</f>
        <v/>
      </c>
      <c r="E151" s="137" t="str" cm="1">
        <f t="array" aca="1" ref="E151" ca="1">IFERROR(INDIRECT(ListeNonClassée[[#This Row],[Liste des opérations]]&amp;"!g12"),"")</f>
        <v/>
      </c>
      <c r="F151" s="66" t="str" cm="1">
        <f t="array" aca="1" ref="F151" ca="1">IFERROR(INDIRECT(ListeNonClassée[[#This Row],[Liste des opérations]]&amp;"!D65")&amp;"/"&amp;INDIRECT(ListeNonClassée[[#This Row],[Liste des opérations]]&amp;"!E65"),"")</f>
        <v/>
      </c>
      <c r="G151" s="66" t="str" cm="1">
        <f t="array" aca="1" ref="G151" ca="1">IFERROR(INDIRECT(ListeNonClassée[[#This Row],[Liste des opérations]]&amp;"!G65"),"")</f>
        <v/>
      </c>
      <c r="H151" s="66" t="str" cm="1">
        <f t="array" aca="1" ref="H151" ca="1">IFERROR(INDIRECT($B151&amp;"!D66")&amp;"/"&amp;INDIRECT($B151&amp;"!E66"),"")</f>
        <v/>
      </c>
      <c r="I151" s="66" t="str" cm="1">
        <f t="array" aca="1" ref="I151" ca="1">IFERROR(INDIRECT($B151&amp;"!G66"),"")</f>
        <v/>
      </c>
      <c r="J151" s="66" t="str" cm="1">
        <f t="array" aca="1" ref="J151" ca="1">IFERROR(INDIRECT(ListeNonClassée[[#This Row],[Liste des opérations]]&amp;"!D67")&amp;"/"&amp;INDIRECT($B151&amp;"!E67"),"")</f>
        <v/>
      </c>
      <c r="K151" s="66" t="str" cm="1">
        <f t="array" aca="1" ref="K151" ca="1">IFERROR(INDIRECT(ListeNonClassée[[#This Row],[Liste des opérations]]&amp;"!G67"),"")</f>
        <v/>
      </c>
      <c r="L151" s="66" t="str" cm="1">
        <f t="array" aca="1" ref="L151" ca="1">IFERROR(INDIRECT(ListeNonClassée[[#This Row],[Liste des opérations]]&amp;"!D68")&amp;"/"&amp;INDIRECT(ListeNonClassée[[#This Row],[Liste des opérations]]&amp;"!E68"),"")</f>
        <v/>
      </c>
      <c r="M151" s="67" t="str" cm="1">
        <f t="array" aca="1" ref="M151" ca="1">IFERROR(INDIRECT(ListeNonClassée[[#This Row],[Liste des opérations]]&amp;"!D68")/INDIRECT(ListeNonClassée[[#This Row],[Liste des opérations]]&amp;"!E68"),"")</f>
        <v/>
      </c>
      <c r="N151" s="66" t="str" cm="1">
        <f t="array" aca="1" ref="N151" ca="1">IFERROR(INDIRECT(ListeNonClassée[[#This Row],[Liste des opérations]]&amp;"!G68"),"")</f>
        <v/>
      </c>
      <c r="O151" s="139" t="str">
        <f ca="1">IF(ListeNonClassée[[#This Row],[avis]]="favorable",_xlfn.RANK.EQ(ListeNonClassée[[#This Row],[%]],ListeNonClassée[%]),"")</f>
        <v/>
      </c>
      <c r="P151" s="139" t="str">
        <f ca="1">IF(ListeNonClassée[[#This Row],[avis]]="défavorable",_xlfn.RANK.EQ(ListeNonClassée[[#This Row],[%]],ListeNonClassée[%]),"")</f>
        <v/>
      </c>
      <c r="Q151" s="139" t="str">
        <f ca="1">IF(SUM(ListeNonClassée[[#This Row],[Priorisation favorable ]:[Priorisation Défavorable]])=0,"",SUM(ListeNonClassée[[#This Row],[Priorisation favorable ]:[Priorisation Défavorable]]))</f>
        <v/>
      </c>
    </row>
    <row r="152" spans="2:17" ht="12.75" customHeight="1" x14ac:dyDescent="0.2">
      <c r="B152" s="61" t="str" cm="1">
        <f t="array" aca="1" ref="B152" ca="1">IF(ROWS($1:149)&lt;=COUNTA(ListeF),INDEX(MID(ListeF,FIND("]",ListeF)+1,100),ROWS($1:149)),"")</f>
        <v/>
      </c>
      <c r="C152" s="61" t="str" cm="1">
        <f t="array" aca="1" ref="C152" ca="1">IFERROR(INDIRECT(ListeNonClassée[[#This Row],[Liste des opérations]]&amp;"!D10"),"")</f>
        <v/>
      </c>
      <c r="D152" s="137" t="str" cm="1">
        <f t="array" aca="1" ref="D152" ca="1">IFERROR(INDIRECT(ListeNonClassée[[#This Row],[Liste des opérations]]&amp;"!D12"),"")</f>
        <v/>
      </c>
      <c r="E152" s="137" t="str" cm="1">
        <f t="array" aca="1" ref="E152" ca="1">IFERROR(INDIRECT(ListeNonClassée[[#This Row],[Liste des opérations]]&amp;"!g12"),"")</f>
        <v/>
      </c>
      <c r="F152" s="66" t="str" cm="1">
        <f t="array" aca="1" ref="F152" ca="1">IFERROR(INDIRECT(ListeNonClassée[[#This Row],[Liste des opérations]]&amp;"!D65")&amp;"/"&amp;INDIRECT(ListeNonClassée[[#This Row],[Liste des opérations]]&amp;"!E65"),"")</f>
        <v/>
      </c>
      <c r="G152" s="66" t="str" cm="1">
        <f t="array" aca="1" ref="G152" ca="1">IFERROR(INDIRECT(ListeNonClassée[[#This Row],[Liste des opérations]]&amp;"!G65"),"")</f>
        <v/>
      </c>
      <c r="H152" s="66" t="str" cm="1">
        <f t="array" aca="1" ref="H152" ca="1">IFERROR(INDIRECT($B152&amp;"!D66")&amp;"/"&amp;INDIRECT($B152&amp;"!E66"),"")</f>
        <v/>
      </c>
      <c r="I152" s="66" t="str" cm="1">
        <f t="array" aca="1" ref="I152" ca="1">IFERROR(INDIRECT($B152&amp;"!G66"),"")</f>
        <v/>
      </c>
      <c r="J152" s="66" t="str" cm="1">
        <f t="array" aca="1" ref="J152" ca="1">IFERROR(INDIRECT(ListeNonClassée[[#This Row],[Liste des opérations]]&amp;"!D67")&amp;"/"&amp;INDIRECT($B152&amp;"!E67"),"")</f>
        <v/>
      </c>
      <c r="K152" s="66" t="str" cm="1">
        <f t="array" aca="1" ref="K152" ca="1">IFERROR(INDIRECT(ListeNonClassée[[#This Row],[Liste des opérations]]&amp;"!G67"),"")</f>
        <v/>
      </c>
      <c r="L152" s="66" t="str" cm="1">
        <f t="array" aca="1" ref="L152" ca="1">IFERROR(INDIRECT(ListeNonClassée[[#This Row],[Liste des opérations]]&amp;"!D68")&amp;"/"&amp;INDIRECT(ListeNonClassée[[#This Row],[Liste des opérations]]&amp;"!E68"),"")</f>
        <v/>
      </c>
      <c r="M152" s="67" t="str" cm="1">
        <f t="array" aca="1" ref="M152" ca="1">IFERROR(INDIRECT(ListeNonClassée[[#This Row],[Liste des opérations]]&amp;"!D68")/INDIRECT(ListeNonClassée[[#This Row],[Liste des opérations]]&amp;"!E68"),"")</f>
        <v/>
      </c>
      <c r="N152" s="66" t="str" cm="1">
        <f t="array" aca="1" ref="N152" ca="1">IFERROR(INDIRECT(ListeNonClassée[[#This Row],[Liste des opérations]]&amp;"!G68"),"")</f>
        <v/>
      </c>
      <c r="O152" s="139" t="str">
        <f ca="1">IF(ListeNonClassée[[#This Row],[avis]]="favorable",_xlfn.RANK.EQ(ListeNonClassée[[#This Row],[%]],ListeNonClassée[%]),"")</f>
        <v/>
      </c>
      <c r="P152" s="139" t="str">
        <f ca="1">IF(ListeNonClassée[[#This Row],[avis]]="défavorable",_xlfn.RANK.EQ(ListeNonClassée[[#This Row],[%]],ListeNonClassée[%]),"")</f>
        <v/>
      </c>
      <c r="Q152" s="139" t="str">
        <f ca="1">IF(SUM(ListeNonClassée[[#This Row],[Priorisation favorable ]:[Priorisation Défavorable]])=0,"",SUM(ListeNonClassée[[#This Row],[Priorisation favorable ]:[Priorisation Défavorable]]))</f>
        <v/>
      </c>
    </row>
    <row r="153" spans="2:17" ht="12.75" customHeight="1" x14ac:dyDescent="0.2">
      <c r="B153" s="61" t="str" cm="1">
        <f t="array" aca="1" ref="B153" ca="1">IF(ROWS($1:150)&lt;=COUNTA(ListeF),INDEX(MID(ListeF,FIND("]",ListeF)+1,100),ROWS($1:150)),"")</f>
        <v/>
      </c>
      <c r="C153" s="61" t="str" cm="1">
        <f t="array" aca="1" ref="C153" ca="1">IFERROR(INDIRECT(ListeNonClassée[[#This Row],[Liste des opérations]]&amp;"!D10"),"")</f>
        <v/>
      </c>
      <c r="D153" s="137" t="str" cm="1">
        <f t="array" aca="1" ref="D153" ca="1">IFERROR(INDIRECT(ListeNonClassée[[#This Row],[Liste des opérations]]&amp;"!D12"),"")</f>
        <v/>
      </c>
      <c r="E153" s="137" t="str" cm="1">
        <f t="array" aca="1" ref="E153" ca="1">IFERROR(INDIRECT(ListeNonClassée[[#This Row],[Liste des opérations]]&amp;"!g12"),"")</f>
        <v/>
      </c>
      <c r="F153" s="66" t="str" cm="1">
        <f t="array" aca="1" ref="F153" ca="1">IFERROR(INDIRECT(ListeNonClassée[[#This Row],[Liste des opérations]]&amp;"!D65")&amp;"/"&amp;INDIRECT(ListeNonClassée[[#This Row],[Liste des opérations]]&amp;"!E65"),"")</f>
        <v/>
      </c>
      <c r="G153" s="66" t="str" cm="1">
        <f t="array" aca="1" ref="G153" ca="1">IFERROR(INDIRECT(ListeNonClassée[[#This Row],[Liste des opérations]]&amp;"!G65"),"")</f>
        <v/>
      </c>
      <c r="H153" s="66" t="str" cm="1">
        <f t="array" aca="1" ref="H153" ca="1">IFERROR(INDIRECT($B153&amp;"!D66")&amp;"/"&amp;INDIRECT($B153&amp;"!E66"),"")</f>
        <v/>
      </c>
      <c r="I153" s="66" t="str" cm="1">
        <f t="array" aca="1" ref="I153" ca="1">IFERROR(INDIRECT($B153&amp;"!G66"),"")</f>
        <v/>
      </c>
      <c r="J153" s="66" t="str" cm="1">
        <f t="array" aca="1" ref="J153" ca="1">IFERROR(INDIRECT(ListeNonClassée[[#This Row],[Liste des opérations]]&amp;"!D67")&amp;"/"&amp;INDIRECT($B153&amp;"!E67"),"")</f>
        <v/>
      </c>
      <c r="K153" s="66" t="str" cm="1">
        <f t="array" aca="1" ref="K153" ca="1">IFERROR(INDIRECT(ListeNonClassée[[#This Row],[Liste des opérations]]&amp;"!G67"),"")</f>
        <v/>
      </c>
      <c r="L153" s="66" t="str" cm="1">
        <f t="array" aca="1" ref="L153" ca="1">IFERROR(INDIRECT(ListeNonClassée[[#This Row],[Liste des opérations]]&amp;"!D68")&amp;"/"&amp;INDIRECT(ListeNonClassée[[#This Row],[Liste des opérations]]&amp;"!E68"),"")</f>
        <v/>
      </c>
      <c r="M153" s="67" t="str" cm="1">
        <f t="array" aca="1" ref="M153" ca="1">IFERROR(INDIRECT(ListeNonClassée[[#This Row],[Liste des opérations]]&amp;"!D68")/INDIRECT(ListeNonClassée[[#This Row],[Liste des opérations]]&amp;"!E68"),"")</f>
        <v/>
      </c>
      <c r="N153" s="66" t="str" cm="1">
        <f t="array" aca="1" ref="N153" ca="1">IFERROR(INDIRECT(ListeNonClassée[[#This Row],[Liste des opérations]]&amp;"!G68"),"")</f>
        <v/>
      </c>
      <c r="O153" s="139" t="str">
        <f ca="1">IF(ListeNonClassée[[#This Row],[avis]]="favorable",_xlfn.RANK.EQ(ListeNonClassée[[#This Row],[%]],ListeNonClassée[%]),"")</f>
        <v/>
      </c>
      <c r="P153" s="139" t="str">
        <f ca="1">IF(ListeNonClassée[[#This Row],[avis]]="défavorable",_xlfn.RANK.EQ(ListeNonClassée[[#This Row],[%]],ListeNonClassée[%]),"")</f>
        <v/>
      </c>
      <c r="Q153" s="139" t="str">
        <f ca="1">IF(SUM(ListeNonClassée[[#This Row],[Priorisation favorable ]:[Priorisation Défavorable]])=0,"",SUM(ListeNonClassée[[#This Row],[Priorisation favorable ]:[Priorisation Défavorable]]))</f>
        <v/>
      </c>
    </row>
    <row r="154" spans="2:17" ht="12.75" customHeight="1" x14ac:dyDescent="0.2">
      <c r="B154" s="61" t="str" cm="1">
        <f t="array" aca="1" ref="B154" ca="1">IF(ROWS($1:151)&lt;=COUNTA(ListeF),INDEX(MID(ListeF,FIND("]",ListeF)+1,100),ROWS($1:151)),"")</f>
        <v/>
      </c>
      <c r="C154" s="61" t="str" cm="1">
        <f t="array" aca="1" ref="C154" ca="1">IFERROR(INDIRECT(ListeNonClassée[[#This Row],[Liste des opérations]]&amp;"!D10"),"")</f>
        <v/>
      </c>
      <c r="D154" s="137" t="str" cm="1">
        <f t="array" aca="1" ref="D154" ca="1">IFERROR(INDIRECT(ListeNonClassée[[#This Row],[Liste des opérations]]&amp;"!D12"),"")</f>
        <v/>
      </c>
      <c r="E154" s="137" t="str" cm="1">
        <f t="array" aca="1" ref="E154" ca="1">IFERROR(INDIRECT(ListeNonClassée[[#This Row],[Liste des opérations]]&amp;"!g12"),"")</f>
        <v/>
      </c>
      <c r="F154" s="66" t="str" cm="1">
        <f t="array" aca="1" ref="F154" ca="1">IFERROR(INDIRECT(ListeNonClassée[[#This Row],[Liste des opérations]]&amp;"!D65")&amp;"/"&amp;INDIRECT(ListeNonClassée[[#This Row],[Liste des opérations]]&amp;"!E65"),"")</f>
        <v/>
      </c>
      <c r="G154" s="66" t="str" cm="1">
        <f t="array" aca="1" ref="G154" ca="1">IFERROR(INDIRECT(ListeNonClassée[[#This Row],[Liste des opérations]]&amp;"!G65"),"")</f>
        <v/>
      </c>
      <c r="H154" s="66" t="str" cm="1">
        <f t="array" aca="1" ref="H154" ca="1">IFERROR(INDIRECT($B154&amp;"!D66")&amp;"/"&amp;INDIRECT($B154&amp;"!E66"),"")</f>
        <v/>
      </c>
      <c r="I154" s="66" t="str" cm="1">
        <f t="array" aca="1" ref="I154" ca="1">IFERROR(INDIRECT($B154&amp;"!G66"),"")</f>
        <v/>
      </c>
      <c r="J154" s="66" t="str" cm="1">
        <f t="array" aca="1" ref="J154" ca="1">IFERROR(INDIRECT(ListeNonClassée[[#This Row],[Liste des opérations]]&amp;"!D67")&amp;"/"&amp;INDIRECT($B154&amp;"!E67"),"")</f>
        <v/>
      </c>
      <c r="K154" s="66" t="str" cm="1">
        <f t="array" aca="1" ref="K154" ca="1">IFERROR(INDIRECT(ListeNonClassée[[#This Row],[Liste des opérations]]&amp;"!G67"),"")</f>
        <v/>
      </c>
      <c r="L154" s="66" t="str" cm="1">
        <f t="array" aca="1" ref="L154" ca="1">IFERROR(INDIRECT(ListeNonClassée[[#This Row],[Liste des opérations]]&amp;"!D68")&amp;"/"&amp;INDIRECT(ListeNonClassée[[#This Row],[Liste des opérations]]&amp;"!E68"),"")</f>
        <v/>
      </c>
      <c r="M154" s="67" t="str" cm="1">
        <f t="array" aca="1" ref="M154" ca="1">IFERROR(INDIRECT(ListeNonClassée[[#This Row],[Liste des opérations]]&amp;"!D68")/INDIRECT(ListeNonClassée[[#This Row],[Liste des opérations]]&amp;"!E68"),"")</f>
        <v/>
      </c>
      <c r="N154" s="66" t="str" cm="1">
        <f t="array" aca="1" ref="N154" ca="1">IFERROR(INDIRECT(ListeNonClassée[[#This Row],[Liste des opérations]]&amp;"!G68"),"")</f>
        <v/>
      </c>
      <c r="O154" s="139" t="str">
        <f ca="1">IF(ListeNonClassée[[#This Row],[avis]]="favorable",_xlfn.RANK.EQ(ListeNonClassée[[#This Row],[%]],ListeNonClassée[%]),"")</f>
        <v/>
      </c>
      <c r="P154" s="139" t="str">
        <f ca="1">IF(ListeNonClassée[[#This Row],[avis]]="défavorable",_xlfn.RANK.EQ(ListeNonClassée[[#This Row],[%]],ListeNonClassée[%]),"")</f>
        <v/>
      </c>
      <c r="Q154" s="139" t="str">
        <f ca="1">IF(SUM(ListeNonClassée[[#This Row],[Priorisation favorable ]:[Priorisation Défavorable]])=0,"",SUM(ListeNonClassée[[#This Row],[Priorisation favorable ]:[Priorisation Défavorable]]))</f>
        <v/>
      </c>
    </row>
    <row r="155" spans="2:17" ht="12.75" customHeight="1" x14ac:dyDescent="0.2">
      <c r="B155" s="61" t="str" cm="1">
        <f t="array" aca="1" ref="B155" ca="1">IF(ROWS($1:152)&lt;=COUNTA(ListeF),INDEX(MID(ListeF,FIND("]",ListeF)+1,100),ROWS($1:152)),"")</f>
        <v/>
      </c>
      <c r="C155" s="61" t="str" cm="1">
        <f t="array" aca="1" ref="C155" ca="1">IFERROR(INDIRECT(ListeNonClassée[[#This Row],[Liste des opérations]]&amp;"!D10"),"")</f>
        <v/>
      </c>
      <c r="D155" s="137" t="str" cm="1">
        <f t="array" aca="1" ref="D155" ca="1">IFERROR(INDIRECT(ListeNonClassée[[#This Row],[Liste des opérations]]&amp;"!D12"),"")</f>
        <v/>
      </c>
      <c r="E155" s="137" t="str" cm="1">
        <f t="array" aca="1" ref="E155" ca="1">IFERROR(INDIRECT(ListeNonClassée[[#This Row],[Liste des opérations]]&amp;"!g12"),"")</f>
        <v/>
      </c>
      <c r="F155" s="66" t="str" cm="1">
        <f t="array" aca="1" ref="F155" ca="1">IFERROR(INDIRECT(ListeNonClassée[[#This Row],[Liste des opérations]]&amp;"!D65")&amp;"/"&amp;INDIRECT(ListeNonClassée[[#This Row],[Liste des opérations]]&amp;"!E65"),"")</f>
        <v/>
      </c>
      <c r="G155" s="66" t="str" cm="1">
        <f t="array" aca="1" ref="G155" ca="1">IFERROR(INDIRECT(ListeNonClassée[[#This Row],[Liste des opérations]]&amp;"!G65"),"")</f>
        <v/>
      </c>
      <c r="H155" s="66" t="str" cm="1">
        <f t="array" aca="1" ref="H155" ca="1">IFERROR(INDIRECT($B155&amp;"!D66")&amp;"/"&amp;INDIRECT($B155&amp;"!E66"),"")</f>
        <v/>
      </c>
      <c r="I155" s="66" t="str" cm="1">
        <f t="array" aca="1" ref="I155" ca="1">IFERROR(INDIRECT($B155&amp;"!G66"),"")</f>
        <v/>
      </c>
      <c r="J155" s="66" t="str" cm="1">
        <f t="array" aca="1" ref="J155" ca="1">IFERROR(INDIRECT(ListeNonClassée[[#This Row],[Liste des opérations]]&amp;"!D67")&amp;"/"&amp;INDIRECT($B155&amp;"!E67"),"")</f>
        <v/>
      </c>
      <c r="K155" s="66" t="str" cm="1">
        <f t="array" aca="1" ref="K155" ca="1">IFERROR(INDIRECT(ListeNonClassée[[#This Row],[Liste des opérations]]&amp;"!G67"),"")</f>
        <v/>
      </c>
      <c r="L155" s="66" t="str" cm="1">
        <f t="array" aca="1" ref="L155" ca="1">IFERROR(INDIRECT(ListeNonClassée[[#This Row],[Liste des opérations]]&amp;"!D68")&amp;"/"&amp;INDIRECT(ListeNonClassée[[#This Row],[Liste des opérations]]&amp;"!E68"),"")</f>
        <v/>
      </c>
      <c r="M155" s="67" t="str" cm="1">
        <f t="array" aca="1" ref="M155" ca="1">IFERROR(INDIRECT(ListeNonClassée[[#This Row],[Liste des opérations]]&amp;"!D68")/INDIRECT(ListeNonClassée[[#This Row],[Liste des opérations]]&amp;"!E68"),"")</f>
        <v/>
      </c>
      <c r="N155" s="66" t="str" cm="1">
        <f t="array" aca="1" ref="N155" ca="1">IFERROR(INDIRECT(ListeNonClassée[[#This Row],[Liste des opérations]]&amp;"!G68"),"")</f>
        <v/>
      </c>
      <c r="O155" s="139" t="str">
        <f ca="1">IF(ListeNonClassée[[#This Row],[avis]]="favorable",_xlfn.RANK.EQ(ListeNonClassée[[#This Row],[%]],ListeNonClassée[%]),"")</f>
        <v/>
      </c>
      <c r="P155" s="139" t="str">
        <f ca="1">IF(ListeNonClassée[[#This Row],[avis]]="défavorable",_xlfn.RANK.EQ(ListeNonClassée[[#This Row],[%]],ListeNonClassée[%]),"")</f>
        <v/>
      </c>
      <c r="Q155" s="139" t="str">
        <f ca="1">IF(SUM(ListeNonClassée[[#This Row],[Priorisation favorable ]:[Priorisation Défavorable]])=0,"",SUM(ListeNonClassée[[#This Row],[Priorisation favorable ]:[Priorisation Défavorable]]))</f>
        <v/>
      </c>
    </row>
    <row r="156" spans="2:17" ht="12.75" customHeight="1" x14ac:dyDescent="0.2">
      <c r="B156" s="61" t="str" cm="1">
        <f t="array" aca="1" ref="B156" ca="1">IF(ROWS($1:153)&lt;=COUNTA(ListeF),INDEX(MID(ListeF,FIND("]",ListeF)+1,100),ROWS($1:153)),"")</f>
        <v/>
      </c>
      <c r="C156" s="61" t="str" cm="1">
        <f t="array" aca="1" ref="C156" ca="1">IFERROR(INDIRECT(ListeNonClassée[[#This Row],[Liste des opérations]]&amp;"!D10"),"")</f>
        <v/>
      </c>
      <c r="D156" s="137" t="str" cm="1">
        <f t="array" aca="1" ref="D156" ca="1">IFERROR(INDIRECT(ListeNonClassée[[#This Row],[Liste des opérations]]&amp;"!D12"),"")</f>
        <v/>
      </c>
      <c r="E156" s="137" t="str" cm="1">
        <f t="array" aca="1" ref="E156" ca="1">IFERROR(INDIRECT(ListeNonClassée[[#This Row],[Liste des opérations]]&amp;"!g12"),"")</f>
        <v/>
      </c>
      <c r="F156" s="66" t="str" cm="1">
        <f t="array" aca="1" ref="F156" ca="1">IFERROR(INDIRECT(ListeNonClassée[[#This Row],[Liste des opérations]]&amp;"!D65")&amp;"/"&amp;INDIRECT(ListeNonClassée[[#This Row],[Liste des opérations]]&amp;"!E65"),"")</f>
        <v/>
      </c>
      <c r="G156" s="66" t="str" cm="1">
        <f t="array" aca="1" ref="G156" ca="1">IFERROR(INDIRECT(ListeNonClassée[[#This Row],[Liste des opérations]]&amp;"!G65"),"")</f>
        <v/>
      </c>
      <c r="H156" s="66" t="str" cm="1">
        <f t="array" aca="1" ref="H156" ca="1">IFERROR(INDIRECT($B156&amp;"!D66")&amp;"/"&amp;INDIRECT($B156&amp;"!E66"),"")</f>
        <v/>
      </c>
      <c r="I156" s="66" t="str" cm="1">
        <f t="array" aca="1" ref="I156" ca="1">IFERROR(INDIRECT($B156&amp;"!G66"),"")</f>
        <v/>
      </c>
      <c r="J156" s="66" t="str" cm="1">
        <f t="array" aca="1" ref="J156" ca="1">IFERROR(INDIRECT(ListeNonClassée[[#This Row],[Liste des opérations]]&amp;"!D67")&amp;"/"&amp;INDIRECT($B156&amp;"!E67"),"")</f>
        <v/>
      </c>
      <c r="K156" s="66" t="str" cm="1">
        <f t="array" aca="1" ref="K156" ca="1">IFERROR(INDIRECT(ListeNonClassée[[#This Row],[Liste des opérations]]&amp;"!G67"),"")</f>
        <v/>
      </c>
      <c r="L156" s="66" t="str" cm="1">
        <f t="array" aca="1" ref="L156" ca="1">IFERROR(INDIRECT(ListeNonClassée[[#This Row],[Liste des opérations]]&amp;"!D68")&amp;"/"&amp;INDIRECT(ListeNonClassée[[#This Row],[Liste des opérations]]&amp;"!E68"),"")</f>
        <v/>
      </c>
      <c r="M156" s="67" t="str" cm="1">
        <f t="array" aca="1" ref="M156" ca="1">IFERROR(INDIRECT(ListeNonClassée[[#This Row],[Liste des opérations]]&amp;"!D68")/INDIRECT(ListeNonClassée[[#This Row],[Liste des opérations]]&amp;"!E68"),"")</f>
        <v/>
      </c>
      <c r="N156" s="66" t="str" cm="1">
        <f t="array" aca="1" ref="N156" ca="1">IFERROR(INDIRECT(ListeNonClassée[[#This Row],[Liste des opérations]]&amp;"!G68"),"")</f>
        <v/>
      </c>
      <c r="O156" s="139" t="str">
        <f ca="1">IF(ListeNonClassée[[#This Row],[avis]]="favorable",_xlfn.RANK.EQ(ListeNonClassée[[#This Row],[%]],ListeNonClassée[%]),"")</f>
        <v/>
      </c>
      <c r="P156" s="139" t="str">
        <f ca="1">IF(ListeNonClassée[[#This Row],[avis]]="défavorable",_xlfn.RANK.EQ(ListeNonClassée[[#This Row],[%]],ListeNonClassée[%]),"")</f>
        <v/>
      </c>
      <c r="Q156" s="139" t="str">
        <f ca="1">IF(SUM(ListeNonClassée[[#This Row],[Priorisation favorable ]:[Priorisation Défavorable]])=0,"",SUM(ListeNonClassée[[#This Row],[Priorisation favorable ]:[Priorisation Défavorable]]))</f>
        <v/>
      </c>
    </row>
    <row r="157" spans="2:17" ht="12.75" customHeight="1" x14ac:dyDescent="0.2">
      <c r="B157" s="61" t="str" cm="1">
        <f t="array" aca="1" ref="B157" ca="1">IF(ROWS($1:154)&lt;=COUNTA(ListeF),INDEX(MID(ListeF,FIND("]",ListeF)+1,100),ROWS($1:154)),"")</f>
        <v/>
      </c>
      <c r="C157" s="61" t="str" cm="1">
        <f t="array" aca="1" ref="C157" ca="1">IFERROR(INDIRECT(ListeNonClassée[[#This Row],[Liste des opérations]]&amp;"!D10"),"")</f>
        <v/>
      </c>
      <c r="D157" s="137" t="str" cm="1">
        <f t="array" aca="1" ref="D157" ca="1">IFERROR(INDIRECT(ListeNonClassée[[#This Row],[Liste des opérations]]&amp;"!D12"),"")</f>
        <v/>
      </c>
      <c r="E157" s="137" t="str" cm="1">
        <f t="array" aca="1" ref="E157" ca="1">IFERROR(INDIRECT(ListeNonClassée[[#This Row],[Liste des opérations]]&amp;"!g12"),"")</f>
        <v/>
      </c>
      <c r="F157" s="66" t="str" cm="1">
        <f t="array" aca="1" ref="F157" ca="1">IFERROR(INDIRECT(ListeNonClassée[[#This Row],[Liste des opérations]]&amp;"!D65")&amp;"/"&amp;INDIRECT(ListeNonClassée[[#This Row],[Liste des opérations]]&amp;"!E65"),"")</f>
        <v/>
      </c>
      <c r="G157" s="66" t="str" cm="1">
        <f t="array" aca="1" ref="G157" ca="1">IFERROR(INDIRECT(ListeNonClassée[[#This Row],[Liste des opérations]]&amp;"!G65"),"")</f>
        <v/>
      </c>
      <c r="H157" s="66" t="str" cm="1">
        <f t="array" aca="1" ref="H157" ca="1">IFERROR(INDIRECT($B157&amp;"!D66")&amp;"/"&amp;INDIRECT($B157&amp;"!E66"),"")</f>
        <v/>
      </c>
      <c r="I157" s="66" t="str" cm="1">
        <f t="array" aca="1" ref="I157" ca="1">IFERROR(INDIRECT($B157&amp;"!G66"),"")</f>
        <v/>
      </c>
      <c r="J157" s="66" t="str" cm="1">
        <f t="array" aca="1" ref="J157" ca="1">IFERROR(INDIRECT(ListeNonClassée[[#This Row],[Liste des opérations]]&amp;"!D67")&amp;"/"&amp;INDIRECT($B157&amp;"!E67"),"")</f>
        <v/>
      </c>
      <c r="K157" s="66" t="str" cm="1">
        <f t="array" aca="1" ref="K157" ca="1">IFERROR(INDIRECT(ListeNonClassée[[#This Row],[Liste des opérations]]&amp;"!G67"),"")</f>
        <v/>
      </c>
      <c r="L157" s="66" t="str" cm="1">
        <f t="array" aca="1" ref="L157" ca="1">IFERROR(INDIRECT(ListeNonClassée[[#This Row],[Liste des opérations]]&amp;"!D68")&amp;"/"&amp;INDIRECT(ListeNonClassée[[#This Row],[Liste des opérations]]&amp;"!E68"),"")</f>
        <v/>
      </c>
      <c r="M157" s="67" t="str" cm="1">
        <f t="array" aca="1" ref="M157" ca="1">IFERROR(INDIRECT(ListeNonClassée[[#This Row],[Liste des opérations]]&amp;"!D68")/INDIRECT(ListeNonClassée[[#This Row],[Liste des opérations]]&amp;"!E68"),"")</f>
        <v/>
      </c>
      <c r="N157" s="66" t="str" cm="1">
        <f t="array" aca="1" ref="N157" ca="1">IFERROR(INDIRECT(ListeNonClassée[[#This Row],[Liste des opérations]]&amp;"!G68"),"")</f>
        <v/>
      </c>
      <c r="O157" s="139" t="str">
        <f ca="1">IF(ListeNonClassée[[#This Row],[avis]]="favorable",_xlfn.RANK.EQ(ListeNonClassée[[#This Row],[%]],ListeNonClassée[%]),"")</f>
        <v/>
      </c>
      <c r="P157" s="139" t="str">
        <f ca="1">IF(ListeNonClassée[[#This Row],[avis]]="défavorable",_xlfn.RANK.EQ(ListeNonClassée[[#This Row],[%]],ListeNonClassée[%]),"")</f>
        <v/>
      </c>
      <c r="Q157" s="139" t="str">
        <f ca="1">IF(SUM(ListeNonClassée[[#This Row],[Priorisation favorable ]:[Priorisation Défavorable]])=0,"",SUM(ListeNonClassée[[#This Row],[Priorisation favorable ]:[Priorisation Défavorable]]))</f>
        <v/>
      </c>
    </row>
    <row r="158" spans="2:17" ht="12.75" customHeight="1" x14ac:dyDescent="0.2">
      <c r="B158" s="61" t="str" cm="1">
        <f t="array" aca="1" ref="B158" ca="1">IF(ROWS($1:155)&lt;=COUNTA(ListeF),INDEX(MID(ListeF,FIND("]",ListeF)+1,100),ROWS($1:155)),"")</f>
        <v/>
      </c>
      <c r="C158" s="61" t="str" cm="1">
        <f t="array" aca="1" ref="C158" ca="1">IFERROR(INDIRECT(ListeNonClassée[[#This Row],[Liste des opérations]]&amp;"!D10"),"")</f>
        <v/>
      </c>
      <c r="D158" s="137" t="str" cm="1">
        <f t="array" aca="1" ref="D158" ca="1">IFERROR(INDIRECT(ListeNonClassée[[#This Row],[Liste des opérations]]&amp;"!D12"),"")</f>
        <v/>
      </c>
      <c r="E158" s="137" t="str" cm="1">
        <f t="array" aca="1" ref="E158" ca="1">IFERROR(INDIRECT(ListeNonClassée[[#This Row],[Liste des opérations]]&amp;"!g12"),"")</f>
        <v/>
      </c>
      <c r="F158" s="66" t="str" cm="1">
        <f t="array" aca="1" ref="F158" ca="1">IFERROR(INDIRECT(ListeNonClassée[[#This Row],[Liste des opérations]]&amp;"!D65")&amp;"/"&amp;INDIRECT(ListeNonClassée[[#This Row],[Liste des opérations]]&amp;"!E65"),"")</f>
        <v/>
      </c>
      <c r="G158" s="66" t="str" cm="1">
        <f t="array" aca="1" ref="G158" ca="1">IFERROR(INDIRECT(ListeNonClassée[[#This Row],[Liste des opérations]]&amp;"!G65"),"")</f>
        <v/>
      </c>
      <c r="H158" s="66" t="str" cm="1">
        <f t="array" aca="1" ref="H158" ca="1">IFERROR(INDIRECT($B158&amp;"!D66")&amp;"/"&amp;INDIRECT($B158&amp;"!E66"),"")</f>
        <v/>
      </c>
      <c r="I158" s="66" t="str" cm="1">
        <f t="array" aca="1" ref="I158" ca="1">IFERROR(INDIRECT($B158&amp;"!G66"),"")</f>
        <v/>
      </c>
      <c r="J158" s="66" t="str" cm="1">
        <f t="array" aca="1" ref="J158" ca="1">IFERROR(INDIRECT(ListeNonClassée[[#This Row],[Liste des opérations]]&amp;"!D67")&amp;"/"&amp;INDIRECT($B158&amp;"!E67"),"")</f>
        <v/>
      </c>
      <c r="K158" s="66" t="str" cm="1">
        <f t="array" aca="1" ref="K158" ca="1">IFERROR(INDIRECT(ListeNonClassée[[#This Row],[Liste des opérations]]&amp;"!G67"),"")</f>
        <v/>
      </c>
      <c r="L158" s="66" t="str" cm="1">
        <f t="array" aca="1" ref="L158" ca="1">IFERROR(INDIRECT(ListeNonClassée[[#This Row],[Liste des opérations]]&amp;"!D68")&amp;"/"&amp;INDIRECT(ListeNonClassée[[#This Row],[Liste des opérations]]&amp;"!E68"),"")</f>
        <v/>
      </c>
      <c r="M158" s="67" t="str" cm="1">
        <f t="array" aca="1" ref="M158" ca="1">IFERROR(INDIRECT(ListeNonClassée[[#This Row],[Liste des opérations]]&amp;"!D68")/INDIRECT(ListeNonClassée[[#This Row],[Liste des opérations]]&amp;"!E68"),"")</f>
        <v/>
      </c>
      <c r="N158" s="66" t="str" cm="1">
        <f t="array" aca="1" ref="N158" ca="1">IFERROR(INDIRECT(ListeNonClassée[[#This Row],[Liste des opérations]]&amp;"!G68"),"")</f>
        <v/>
      </c>
      <c r="O158" s="139" t="str">
        <f ca="1">IF(ListeNonClassée[[#This Row],[avis]]="favorable",_xlfn.RANK.EQ(ListeNonClassée[[#This Row],[%]],ListeNonClassée[%]),"")</f>
        <v/>
      </c>
      <c r="P158" s="139" t="str">
        <f ca="1">IF(ListeNonClassée[[#This Row],[avis]]="défavorable",_xlfn.RANK.EQ(ListeNonClassée[[#This Row],[%]],ListeNonClassée[%]),"")</f>
        <v/>
      </c>
      <c r="Q158" s="139" t="str">
        <f ca="1">IF(SUM(ListeNonClassée[[#This Row],[Priorisation favorable ]:[Priorisation Défavorable]])=0,"",SUM(ListeNonClassée[[#This Row],[Priorisation favorable ]:[Priorisation Défavorable]]))</f>
        <v/>
      </c>
    </row>
    <row r="159" spans="2:17" ht="12.75" customHeight="1" x14ac:dyDescent="0.2">
      <c r="B159" s="61" t="str" cm="1">
        <f t="array" aca="1" ref="B159" ca="1">IF(ROWS($1:156)&lt;=COUNTA(ListeF),INDEX(MID(ListeF,FIND("]",ListeF)+1,100),ROWS($1:156)),"")</f>
        <v/>
      </c>
      <c r="C159" s="61" t="str" cm="1">
        <f t="array" aca="1" ref="C159" ca="1">IFERROR(INDIRECT(ListeNonClassée[[#This Row],[Liste des opérations]]&amp;"!D10"),"")</f>
        <v/>
      </c>
      <c r="D159" s="137" t="str" cm="1">
        <f t="array" aca="1" ref="D159" ca="1">IFERROR(INDIRECT(ListeNonClassée[[#This Row],[Liste des opérations]]&amp;"!D12"),"")</f>
        <v/>
      </c>
      <c r="E159" s="137" t="str" cm="1">
        <f t="array" aca="1" ref="E159" ca="1">IFERROR(INDIRECT(ListeNonClassée[[#This Row],[Liste des opérations]]&amp;"!g12"),"")</f>
        <v/>
      </c>
      <c r="F159" s="66" t="str" cm="1">
        <f t="array" aca="1" ref="F159" ca="1">IFERROR(INDIRECT(ListeNonClassée[[#This Row],[Liste des opérations]]&amp;"!D65")&amp;"/"&amp;INDIRECT(ListeNonClassée[[#This Row],[Liste des opérations]]&amp;"!E65"),"")</f>
        <v/>
      </c>
      <c r="G159" s="66" t="str" cm="1">
        <f t="array" aca="1" ref="G159" ca="1">IFERROR(INDIRECT(ListeNonClassée[[#This Row],[Liste des opérations]]&amp;"!G65"),"")</f>
        <v/>
      </c>
      <c r="H159" s="66" t="str" cm="1">
        <f t="array" aca="1" ref="H159" ca="1">IFERROR(INDIRECT($B159&amp;"!D66")&amp;"/"&amp;INDIRECT($B159&amp;"!E66"),"")</f>
        <v/>
      </c>
      <c r="I159" s="66" t="str" cm="1">
        <f t="array" aca="1" ref="I159" ca="1">IFERROR(INDIRECT($B159&amp;"!G66"),"")</f>
        <v/>
      </c>
      <c r="J159" s="66" t="str" cm="1">
        <f t="array" aca="1" ref="J159" ca="1">IFERROR(INDIRECT(ListeNonClassée[[#This Row],[Liste des opérations]]&amp;"!D67")&amp;"/"&amp;INDIRECT($B159&amp;"!E67"),"")</f>
        <v/>
      </c>
      <c r="K159" s="66" t="str" cm="1">
        <f t="array" aca="1" ref="K159" ca="1">IFERROR(INDIRECT(ListeNonClassée[[#This Row],[Liste des opérations]]&amp;"!G67"),"")</f>
        <v/>
      </c>
      <c r="L159" s="66" t="str" cm="1">
        <f t="array" aca="1" ref="L159" ca="1">IFERROR(INDIRECT(ListeNonClassée[[#This Row],[Liste des opérations]]&amp;"!D68")&amp;"/"&amp;INDIRECT(ListeNonClassée[[#This Row],[Liste des opérations]]&amp;"!E68"),"")</f>
        <v/>
      </c>
      <c r="M159" s="67" t="str" cm="1">
        <f t="array" aca="1" ref="M159" ca="1">IFERROR(INDIRECT(ListeNonClassée[[#This Row],[Liste des opérations]]&amp;"!D68")/INDIRECT(ListeNonClassée[[#This Row],[Liste des opérations]]&amp;"!E68"),"")</f>
        <v/>
      </c>
      <c r="N159" s="66" t="str" cm="1">
        <f t="array" aca="1" ref="N159" ca="1">IFERROR(INDIRECT(ListeNonClassée[[#This Row],[Liste des opérations]]&amp;"!G68"),"")</f>
        <v/>
      </c>
      <c r="O159" s="139" t="str">
        <f ca="1">IF(ListeNonClassée[[#This Row],[avis]]="favorable",_xlfn.RANK.EQ(ListeNonClassée[[#This Row],[%]],ListeNonClassée[%]),"")</f>
        <v/>
      </c>
      <c r="P159" s="139" t="str">
        <f ca="1">IF(ListeNonClassée[[#This Row],[avis]]="défavorable",_xlfn.RANK.EQ(ListeNonClassée[[#This Row],[%]],ListeNonClassée[%]),"")</f>
        <v/>
      </c>
      <c r="Q159" s="139" t="str">
        <f ca="1">IF(SUM(ListeNonClassée[[#This Row],[Priorisation favorable ]:[Priorisation Défavorable]])=0,"",SUM(ListeNonClassée[[#This Row],[Priorisation favorable ]:[Priorisation Défavorable]]))</f>
        <v/>
      </c>
    </row>
    <row r="160" spans="2:17" ht="12.75" customHeight="1" x14ac:dyDescent="0.2">
      <c r="B160" s="61" t="str" cm="1">
        <f t="array" aca="1" ref="B160" ca="1">IF(ROWS($1:157)&lt;=COUNTA(ListeF),INDEX(MID(ListeF,FIND("]",ListeF)+1,100),ROWS($1:157)),"")</f>
        <v/>
      </c>
      <c r="C160" s="61" t="str" cm="1">
        <f t="array" aca="1" ref="C160" ca="1">IFERROR(INDIRECT(ListeNonClassée[[#This Row],[Liste des opérations]]&amp;"!D10"),"")</f>
        <v/>
      </c>
      <c r="D160" s="137" t="str" cm="1">
        <f t="array" aca="1" ref="D160" ca="1">IFERROR(INDIRECT(ListeNonClassée[[#This Row],[Liste des opérations]]&amp;"!D12"),"")</f>
        <v/>
      </c>
      <c r="E160" s="137" t="str" cm="1">
        <f t="array" aca="1" ref="E160" ca="1">IFERROR(INDIRECT(ListeNonClassée[[#This Row],[Liste des opérations]]&amp;"!g12"),"")</f>
        <v/>
      </c>
      <c r="F160" s="66" t="str" cm="1">
        <f t="array" aca="1" ref="F160" ca="1">IFERROR(INDIRECT(ListeNonClassée[[#This Row],[Liste des opérations]]&amp;"!D65")&amp;"/"&amp;INDIRECT(ListeNonClassée[[#This Row],[Liste des opérations]]&amp;"!E65"),"")</f>
        <v/>
      </c>
      <c r="G160" s="66" t="str" cm="1">
        <f t="array" aca="1" ref="G160" ca="1">IFERROR(INDIRECT(ListeNonClassée[[#This Row],[Liste des opérations]]&amp;"!G65"),"")</f>
        <v/>
      </c>
      <c r="H160" s="66" t="str" cm="1">
        <f t="array" aca="1" ref="H160" ca="1">IFERROR(INDIRECT($B160&amp;"!D66")&amp;"/"&amp;INDIRECT($B160&amp;"!E66"),"")</f>
        <v/>
      </c>
      <c r="I160" s="66" t="str" cm="1">
        <f t="array" aca="1" ref="I160" ca="1">IFERROR(INDIRECT($B160&amp;"!G66"),"")</f>
        <v/>
      </c>
      <c r="J160" s="66" t="str" cm="1">
        <f t="array" aca="1" ref="J160" ca="1">IFERROR(INDIRECT(ListeNonClassée[[#This Row],[Liste des opérations]]&amp;"!D67")&amp;"/"&amp;INDIRECT($B160&amp;"!E67"),"")</f>
        <v/>
      </c>
      <c r="K160" s="66" t="str" cm="1">
        <f t="array" aca="1" ref="K160" ca="1">IFERROR(INDIRECT(ListeNonClassée[[#This Row],[Liste des opérations]]&amp;"!G67"),"")</f>
        <v/>
      </c>
      <c r="L160" s="66" t="str" cm="1">
        <f t="array" aca="1" ref="L160" ca="1">IFERROR(INDIRECT(ListeNonClassée[[#This Row],[Liste des opérations]]&amp;"!D68")&amp;"/"&amp;INDIRECT(ListeNonClassée[[#This Row],[Liste des opérations]]&amp;"!E68"),"")</f>
        <v/>
      </c>
      <c r="M160" s="67" t="str" cm="1">
        <f t="array" aca="1" ref="M160" ca="1">IFERROR(INDIRECT(ListeNonClassée[[#This Row],[Liste des opérations]]&amp;"!D68")/INDIRECT(ListeNonClassée[[#This Row],[Liste des opérations]]&amp;"!E68"),"")</f>
        <v/>
      </c>
      <c r="N160" s="66" t="str" cm="1">
        <f t="array" aca="1" ref="N160" ca="1">IFERROR(INDIRECT(ListeNonClassée[[#This Row],[Liste des opérations]]&amp;"!G68"),"")</f>
        <v/>
      </c>
      <c r="O160" s="139" t="str">
        <f ca="1">IF(ListeNonClassée[[#This Row],[avis]]="favorable",_xlfn.RANK.EQ(ListeNonClassée[[#This Row],[%]],ListeNonClassée[%]),"")</f>
        <v/>
      </c>
      <c r="P160" s="139" t="str">
        <f ca="1">IF(ListeNonClassée[[#This Row],[avis]]="défavorable",_xlfn.RANK.EQ(ListeNonClassée[[#This Row],[%]],ListeNonClassée[%]),"")</f>
        <v/>
      </c>
      <c r="Q160" s="139" t="str">
        <f ca="1">IF(SUM(ListeNonClassée[[#This Row],[Priorisation favorable ]:[Priorisation Défavorable]])=0,"",SUM(ListeNonClassée[[#This Row],[Priorisation favorable ]:[Priorisation Défavorable]]))</f>
        <v/>
      </c>
    </row>
    <row r="161" spans="2:17" ht="12.75" customHeight="1" x14ac:dyDescent="0.2">
      <c r="B161" s="61" t="str" cm="1">
        <f t="array" aca="1" ref="B161" ca="1">IF(ROWS($1:158)&lt;=COUNTA(ListeF),INDEX(MID(ListeF,FIND("]",ListeF)+1,100),ROWS($1:158)),"")</f>
        <v/>
      </c>
      <c r="C161" s="61" t="str" cm="1">
        <f t="array" aca="1" ref="C161" ca="1">IFERROR(INDIRECT(ListeNonClassée[[#This Row],[Liste des opérations]]&amp;"!D10"),"")</f>
        <v/>
      </c>
      <c r="D161" s="137" t="str" cm="1">
        <f t="array" aca="1" ref="D161" ca="1">IFERROR(INDIRECT(ListeNonClassée[[#This Row],[Liste des opérations]]&amp;"!D12"),"")</f>
        <v/>
      </c>
      <c r="E161" s="137" t="str" cm="1">
        <f t="array" aca="1" ref="E161" ca="1">IFERROR(INDIRECT(ListeNonClassée[[#This Row],[Liste des opérations]]&amp;"!g12"),"")</f>
        <v/>
      </c>
      <c r="F161" s="66" t="str" cm="1">
        <f t="array" aca="1" ref="F161" ca="1">IFERROR(INDIRECT(ListeNonClassée[[#This Row],[Liste des opérations]]&amp;"!D65")&amp;"/"&amp;INDIRECT(ListeNonClassée[[#This Row],[Liste des opérations]]&amp;"!E65"),"")</f>
        <v/>
      </c>
      <c r="G161" s="66" t="str" cm="1">
        <f t="array" aca="1" ref="G161" ca="1">IFERROR(INDIRECT(ListeNonClassée[[#This Row],[Liste des opérations]]&amp;"!G65"),"")</f>
        <v/>
      </c>
      <c r="H161" s="66" t="str" cm="1">
        <f t="array" aca="1" ref="H161" ca="1">IFERROR(INDIRECT($B161&amp;"!D66")&amp;"/"&amp;INDIRECT($B161&amp;"!E66"),"")</f>
        <v/>
      </c>
      <c r="I161" s="66" t="str" cm="1">
        <f t="array" aca="1" ref="I161" ca="1">IFERROR(INDIRECT($B161&amp;"!G66"),"")</f>
        <v/>
      </c>
      <c r="J161" s="66" t="str" cm="1">
        <f t="array" aca="1" ref="J161" ca="1">IFERROR(INDIRECT(ListeNonClassée[[#This Row],[Liste des opérations]]&amp;"!D67")&amp;"/"&amp;INDIRECT($B161&amp;"!E67"),"")</f>
        <v/>
      </c>
      <c r="K161" s="66" t="str" cm="1">
        <f t="array" aca="1" ref="K161" ca="1">IFERROR(INDIRECT(ListeNonClassée[[#This Row],[Liste des opérations]]&amp;"!G67"),"")</f>
        <v/>
      </c>
      <c r="L161" s="66" t="str" cm="1">
        <f t="array" aca="1" ref="L161" ca="1">IFERROR(INDIRECT(ListeNonClassée[[#This Row],[Liste des opérations]]&amp;"!D68")&amp;"/"&amp;INDIRECT(ListeNonClassée[[#This Row],[Liste des opérations]]&amp;"!E68"),"")</f>
        <v/>
      </c>
      <c r="M161" s="67" t="str" cm="1">
        <f t="array" aca="1" ref="M161" ca="1">IFERROR(INDIRECT(ListeNonClassée[[#This Row],[Liste des opérations]]&amp;"!D68")/INDIRECT(ListeNonClassée[[#This Row],[Liste des opérations]]&amp;"!E68"),"")</f>
        <v/>
      </c>
      <c r="N161" s="66" t="str" cm="1">
        <f t="array" aca="1" ref="N161" ca="1">IFERROR(INDIRECT(ListeNonClassée[[#This Row],[Liste des opérations]]&amp;"!G68"),"")</f>
        <v/>
      </c>
      <c r="O161" s="139" t="str">
        <f ca="1">IF(ListeNonClassée[[#This Row],[avis]]="favorable",_xlfn.RANK.EQ(ListeNonClassée[[#This Row],[%]],ListeNonClassée[%]),"")</f>
        <v/>
      </c>
      <c r="P161" s="139" t="str">
        <f ca="1">IF(ListeNonClassée[[#This Row],[avis]]="défavorable",_xlfn.RANK.EQ(ListeNonClassée[[#This Row],[%]],ListeNonClassée[%]),"")</f>
        <v/>
      </c>
      <c r="Q161" s="139" t="str">
        <f ca="1">IF(SUM(ListeNonClassée[[#This Row],[Priorisation favorable ]:[Priorisation Défavorable]])=0,"",SUM(ListeNonClassée[[#This Row],[Priorisation favorable ]:[Priorisation Défavorable]]))</f>
        <v/>
      </c>
    </row>
    <row r="162" spans="2:17" ht="12.75" customHeight="1" x14ac:dyDescent="0.2">
      <c r="B162" s="61" t="str" cm="1">
        <f t="array" aca="1" ref="B162" ca="1">IF(ROWS($1:159)&lt;=COUNTA(ListeF),INDEX(MID(ListeF,FIND("]",ListeF)+1,100),ROWS($1:159)),"")</f>
        <v/>
      </c>
      <c r="C162" s="61" t="str" cm="1">
        <f t="array" aca="1" ref="C162" ca="1">IFERROR(INDIRECT(ListeNonClassée[[#This Row],[Liste des opérations]]&amp;"!D10"),"")</f>
        <v/>
      </c>
      <c r="D162" s="137" t="str" cm="1">
        <f t="array" aca="1" ref="D162" ca="1">IFERROR(INDIRECT(ListeNonClassée[[#This Row],[Liste des opérations]]&amp;"!D12"),"")</f>
        <v/>
      </c>
      <c r="E162" s="137" t="str" cm="1">
        <f t="array" aca="1" ref="E162" ca="1">IFERROR(INDIRECT(ListeNonClassée[[#This Row],[Liste des opérations]]&amp;"!g12"),"")</f>
        <v/>
      </c>
      <c r="F162" s="66" t="str" cm="1">
        <f t="array" aca="1" ref="F162" ca="1">IFERROR(INDIRECT(ListeNonClassée[[#This Row],[Liste des opérations]]&amp;"!D65")&amp;"/"&amp;INDIRECT(ListeNonClassée[[#This Row],[Liste des opérations]]&amp;"!E65"),"")</f>
        <v/>
      </c>
      <c r="G162" s="66" t="str" cm="1">
        <f t="array" aca="1" ref="G162" ca="1">IFERROR(INDIRECT(ListeNonClassée[[#This Row],[Liste des opérations]]&amp;"!G65"),"")</f>
        <v/>
      </c>
      <c r="H162" s="66" t="str" cm="1">
        <f t="array" aca="1" ref="H162" ca="1">IFERROR(INDIRECT($B162&amp;"!D66")&amp;"/"&amp;INDIRECT($B162&amp;"!E66"),"")</f>
        <v/>
      </c>
      <c r="I162" s="66" t="str" cm="1">
        <f t="array" aca="1" ref="I162" ca="1">IFERROR(INDIRECT($B162&amp;"!G66"),"")</f>
        <v/>
      </c>
      <c r="J162" s="66" t="str" cm="1">
        <f t="array" aca="1" ref="J162" ca="1">IFERROR(INDIRECT(ListeNonClassée[[#This Row],[Liste des opérations]]&amp;"!D67")&amp;"/"&amp;INDIRECT($B162&amp;"!E67"),"")</f>
        <v/>
      </c>
      <c r="K162" s="66" t="str" cm="1">
        <f t="array" aca="1" ref="K162" ca="1">IFERROR(INDIRECT(ListeNonClassée[[#This Row],[Liste des opérations]]&amp;"!G67"),"")</f>
        <v/>
      </c>
      <c r="L162" s="66" t="str" cm="1">
        <f t="array" aca="1" ref="L162" ca="1">IFERROR(INDIRECT(ListeNonClassée[[#This Row],[Liste des opérations]]&amp;"!D68")&amp;"/"&amp;INDIRECT(ListeNonClassée[[#This Row],[Liste des opérations]]&amp;"!E68"),"")</f>
        <v/>
      </c>
      <c r="M162" s="67" t="str" cm="1">
        <f t="array" aca="1" ref="M162" ca="1">IFERROR(INDIRECT(ListeNonClassée[[#This Row],[Liste des opérations]]&amp;"!D68")/INDIRECT(ListeNonClassée[[#This Row],[Liste des opérations]]&amp;"!E68"),"")</f>
        <v/>
      </c>
      <c r="N162" s="66" t="str" cm="1">
        <f t="array" aca="1" ref="N162" ca="1">IFERROR(INDIRECT(ListeNonClassée[[#This Row],[Liste des opérations]]&amp;"!G68"),"")</f>
        <v/>
      </c>
      <c r="O162" s="139" t="str">
        <f ca="1">IF(ListeNonClassée[[#This Row],[avis]]="favorable",_xlfn.RANK.EQ(ListeNonClassée[[#This Row],[%]],ListeNonClassée[%]),"")</f>
        <v/>
      </c>
      <c r="P162" s="139" t="str">
        <f ca="1">IF(ListeNonClassée[[#This Row],[avis]]="défavorable",_xlfn.RANK.EQ(ListeNonClassée[[#This Row],[%]],ListeNonClassée[%]),"")</f>
        <v/>
      </c>
      <c r="Q162" s="139" t="str">
        <f ca="1">IF(SUM(ListeNonClassée[[#This Row],[Priorisation favorable ]:[Priorisation Défavorable]])=0,"",SUM(ListeNonClassée[[#This Row],[Priorisation favorable ]:[Priorisation Défavorable]]))</f>
        <v/>
      </c>
    </row>
    <row r="163" spans="2:17" ht="12.75" customHeight="1" x14ac:dyDescent="0.2">
      <c r="B163" s="61" t="str" cm="1">
        <f t="array" aca="1" ref="B163" ca="1">IF(ROWS($1:160)&lt;=COUNTA(ListeF),INDEX(MID(ListeF,FIND("]",ListeF)+1,100),ROWS($1:160)),"")</f>
        <v/>
      </c>
      <c r="C163" s="61" t="str" cm="1">
        <f t="array" aca="1" ref="C163" ca="1">IFERROR(INDIRECT(ListeNonClassée[[#This Row],[Liste des opérations]]&amp;"!D10"),"")</f>
        <v/>
      </c>
      <c r="D163" s="137" t="str" cm="1">
        <f t="array" aca="1" ref="D163" ca="1">IFERROR(INDIRECT(ListeNonClassée[[#This Row],[Liste des opérations]]&amp;"!D12"),"")</f>
        <v/>
      </c>
      <c r="E163" s="137" t="str" cm="1">
        <f t="array" aca="1" ref="E163" ca="1">IFERROR(INDIRECT(ListeNonClassée[[#This Row],[Liste des opérations]]&amp;"!g12"),"")</f>
        <v/>
      </c>
      <c r="F163" s="66" t="str" cm="1">
        <f t="array" aca="1" ref="F163" ca="1">IFERROR(INDIRECT(ListeNonClassée[[#This Row],[Liste des opérations]]&amp;"!D65")&amp;"/"&amp;INDIRECT(ListeNonClassée[[#This Row],[Liste des opérations]]&amp;"!E65"),"")</f>
        <v/>
      </c>
      <c r="G163" s="66" t="str" cm="1">
        <f t="array" aca="1" ref="G163" ca="1">IFERROR(INDIRECT(ListeNonClassée[[#This Row],[Liste des opérations]]&amp;"!G65"),"")</f>
        <v/>
      </c>
      <c r="H163" s="66" t="str" cm="1">
        <f t="array" aca="1" ref="H163" ca="1">IFERROR(INDIRECT($B163&amp;"!D66")&amp;"/"&amp;INDIRECT($B163&amp;"!E66"),"")</f>
        <v/>
      </c>
      <c r="I163" s="66" t="str" cm="1">
        <f t="array" aca="1" ref="I163" ca="1">IFERROR(INDIRECT($B163&amp;"!G66"),"")</f>
        <v/>
      </c>
      <c r="J163" s="66" t="str" cm="1">
        <f t="array" aca="1" ref="J163" ca="1">IFERROR(INDIRECT(ListeNonClassée[[#This Row],[Liste des opérations]]&amp;"!D67")&amp;"/"&amp;INDIRECT($B163&amp;"!E67"),"")</f>
        <v/>
      </c>
      <c r="K163" s="66" t="str" cm="1">
        <f t="array" aca="1" ref="K163" ca="1">IFERROR(INDIRECT(ListeNonClassée[[#This Row],[Liste des opérations]]&amp;"!G67"),"")</f>
        <v/>
      </c>
      <c r="L163" s="66" t="str" cm="1">
        <f t="array" aca="1" ref="L163" ca="1">IFERROR(INDIRECT(ListeNonClassée[[#This Row],[Liste des opérations]]&amp;"!D68")&amp;"/"&amp;INDIRECT(ListeNonClassée[[#This Row],[Liste des opérations]]&amp;"!E68"),"")</f>
        <v/>
      </c>
      <c r="M163" s="67" t="str" cm="1">
        <f t="array" aca="1" ref="M163" ca="1">IFERROR(INDIRECT(ListeNonClassée[[#This Row],[Liste des opérations]]&amp;"!D68")/INDIRECT(ListeNonClassée[[#This Row],[Liste des opérations]]&amp;"!E68"),"")</f>
        <v/>
      </c>
      <c r="N163" s="66" t="str" cm="1">
        <f t="array" aca="1" ref="N163" ca="1">IFERROR(INDIRECT(ListeNonClassée[[#This Row],[Liste des opérations]]&amp;"!G68"),"")</f>
        <v/>
      </c>
      <c r="O163" s="139" t="str">
        <f ca="1">IF(ListeNonClassée[[#This Row],[avis]]="favorable",_xlfn.RANK.EQ(ListeNonClassée[[#This Row],[%]],ListeNonClassée[%]),"")</f>
        <v/>
      </c>
      <c r="P163" s="139" t="str">
        <f ca="1">IF(ListeNonClassée[[#This Row],[avis]]="défavorable",_xlfn.RANK.EQ(ListeNonClassée[[#This Row],[%]],ListeNonClassée[%]),"")</f>
        <v/>
      </c>
      <c r="Q163" s="139" t="str">
        <f ca="1">IF(SUM(ListeNonClassée[[#This Row],[Priorisation favorable ]:[Priorisation Défavorable]])=0,"",SUM(ListeNonClassée[[#This Row],[Priorisation favorable ]:[Priorisation Défavorable]]))</f>
        <v/>
      </c>
    </row>
    <row r="164" spans="2:17" ht="12.75" customHeight="1" x14ac:dyDescent="0.2">
      <c r="B164" s="61" t="str" cm="1">
        <f t="array" aca="1" ref="B164" ca="1">IF(ROWS($1:161)&lt;=COUNTA(ListeF),INDEX(MID(ListeF,FIND("]",ListeF)+1,100),ROWS($1:161)),"")</f>
        <v/>
      </c>
      <c r="C164" s="61" t="str" cm="1">
        <f t="array" aca="1" ref="C164" ca="1">IFERROR(INDIRECT(ListeNonClassée[[#This Row],[Liste des opérations]]&amp;"!D10"),"")</f>
        <v/>
      </c>
      <c r="D164" s="137" t="str" cm="1">
        <f t="array" aca="1" ref="D164" ca="1">IFERROR(INDIRECT(ListeNonClassée[[#This Row],[Liste des opérations]]&amp;"!D12"),"")</f>
        <v/>
      </c>
      <c r="E164" s="137" t="str" cm="1">
        <f t="array" aca="1" ref="E164" ca="1">IFERROR(INDIRECT(ListeNonClassée[[#This Row],[Liste des opérations]]&amp;"!g12"),"")</f>
        <v/>
      </c>
      <c r="F164" s="66" t="str" cm="1">
        <f t="array" aca="1" ref="F164" ca="1">IFERROR(INDIRECT(ListeNonClassée[[#This Row],[Liste des opérations]]&amp;"!D65")&amp;"/"&amp;INDIRECT(ListeNonClassée[[#This Row],[Liste des opérations]]&amp;"!E65"),"")</f>
        <v/>
      </c>
      <c r="G164" s="66" t="str" cm="1">
        <f t="array" aca="1" ref="G164" ca="1">IFERROR(INDIRECT(ListeNonClassée[[#This Row],[Liste des opérations]]&amp;"!G65"),"")</f>
        <v/>
      </c>
      <c r="H164" s="66" t="str" cm="1">
        <f t="array" aca="1" ref="H164" ca="1">IFERROR(INDIRECT($B164&amp;"!D66")&amp;"/"&amp;INDIRECT($B164&amp;"!E66"),"")</f>
        <v/>
      </c>
      <c r="I164" s="66" t="str" cm="1">
        <f t="array" aca="1" ref="I164" ca="1">IFERROR(INDIRECT($B164&amp;"!G66"),"")</f>
        <v/>
      </c>
      <c r="J164" s="66" t="str" cm="1">
        <f t="array" aca="1" ref="J164" ca="1">IFERROR(INDIRECT(ListeNonClassée[[#This Row],[Liste des opérations]]&amp;"!D67")&amp;"/"&amp;INDIRECT($B164&amp;"!E67"),"")</f>
        <v/>
      </c>
      <c r="K164" s="66" t="str" cm="1">
        <f t="array" aca="1" ref="K164" ca="1">IFERROR(INDIRECT(ListeNonClassée[[#This Row],[Liste des opérations]]&amp;"!G67"),"")</f>
        <v/>
      </c>
      <c r="L164" s="66" t="str" cm="1">
        <f t="array" aca="1" ref="L164" ca="1">IFERROR(INDIRECT(ListeNonClassée[[#This Row],[Liste des opérations]]&amp;"!D68")&amp;"/"&amp;INDIRECT(ListeNonClassée[[#This Row],[Liste des opérations]]&amp;"!E68"),"")</f>
        <v/>
      </c>
      <c r="M164" s="67" t="str" cm="1">
        <f t="array" aca="1" ref="M164" ca="1">IFERROR(INDIRECT(ListeNonClassée[[#This Row],[Liste des opérations]]&amp;"!D68")/INDIRECT(ListeNonClassée[[#This Row],[Liste des opérations]]&amp;"!E68"),"")</f>
        <v/>
      </c>
      <c r="N164" s="66" t="str" cm="1">
        <f t="array" aca="1" ref="N164" ca="1">IFERROR(INDIRECT(ListeNonClassée[[#This Row],[Liste des opérations]]&amp;"!G68"),"")</f>
        <v/>
      </c>
      <c r="O164" s="139" t="str">
        <f ca="1">IF(ListeNonClassée[[#This Row],[avis]]="favorable",_xlfn.RANK.EQ(ListeNonClassée[[#This Row],[%]],ListeNonClassée[%]),"")</f>
        <v/>
      </c>
      <c r="P164" s="139" t="str">
        <f ca="1">IF(ListeNonClassée[[#This Row],[avis]]="défavorable",_xlfn.RANK.EQ(ListeNonClassée[[#This Row],[%]],ListeNonClassée[%]),"")</f>
        <v/>
      </c>
      <c r="Q164" s="139" t="str">
        <f ca="1">IF(SUM(ListeNonClassée[[#This Row],[Priorisation favorable ]:[Priorisation Défavorable]])=0,"",SUM(ListeNonClassée[[#This Row],[Priorisation favorable ]:[Priorisation Défavorable]]))</f>
        <v/>
      </c>
    </row>
    <row r="165" spans="2:17" ht="12.75" customHeight="1" x14ac:dyDescent="0.2">
      <c r="B165" s="61" t="str" cm="1">
        <f t="array" aca="1" ref="B165" ca="1">IF(ROWS($1:162)&lt;=COUNTA(ListeF),INDEX(MID(ListeF,FIND("]",ListeF)+1,100),ROWS($1:162)),"")</f>
        <v/>
      </c>
      <c r="C165" s="61" t="str" cm="1">
        <f t="array" aca="1" ref="C165" ca="1">IFERROR(INDIRECT(ListeNonClassée[[#This Row],[Liste des opérations]]&amp;"!D10"),"")</f>
        <v/>
      </c>
      <c r="D165" s="137" t="str" cm="1">
        <f t="array" aca="1" ref="D165" ca="1">IFERROR(INDIRECT(ListeNonClassée[[#This Row],[Liste des opérations]]&amp;"!D12"),"")</f>
        <v/>
      </c>
      <c r="E165" s="137" t="str" cm="1">
        <f t="array" aca="1" ref="E165" ca="1">IFERROR(INDIRECT(ListeNonClassée[[#This Row],[Liste des opérations]]&amp;"!g12"),"")</f>
        <v/>
      </c>
      <c r="F165" s="66" t="str" cm="1">
        <f t="array" aca="1" ref="F165" ca="1">IFERROR(INDIRECT(ListeNonClassée[[#This Row],[Liste des opérations]]&amp;"!D65")&amp;"/"&amp;INDIRECT(ListeNonClassée[[#This Row],[Liste des opérations]]&amp;"!E65"),"")</f>
        <v/>
      </c>
      <c r="G165" s="66" t="str" cm="1">
        <f t="array" aca="1" ref="G165" ca="1">IFERROR(INDIRECT(ListeNonClassée[[#This Row],[Liste des opérations]]&amp;"!G65"),"")</f>
        <v/>
      </c>
      <c r="H165" s="66" t="str" cm="1">
        <f t="array" aca="1" ref="H165" ca="1">IFERROR(INDIRECT($B165&amp;"!D66")&amp;"/"&amp;INDIRECT($B165&amp;"!E66"),"")</f>
        <v/>
      </c>
      <c r="I165" s="66" t="str" cm="1">
        <f t="array" aca="1" ref="I165" ca="1">IFERROR(INDIRECT($B165&amp;"!G66"),"")</f>
        <v/>
      </c>
      <c r="J165" s="66" t="str" cm="1">
        <f t="array" aca="1" ref="J165" ca="1">IFERROR(INDIRECT(ListeNonClassée[[#This Row],[Liste des opérations]]&amp;"!D67")&amp;"/"&amp;INDIRECT($B165&amp;"!E67"),"")</f>
        <v/>
      </c>
      <c r="K165" s="66" t="str" cm="1">
        <f t="array" aca="1" ref="K165" ca="1">IFERROR(INDIRECT(ListeNonClassée[[#This Row],[Liste des opérations]]&amp;"!G67"),"")</f>
        <v/>
      </c>
      <c r="L165" s="66" t="str" cm="1">
        <f t="array" aca="1" ref="L165" ca="1">IFERROR(INDIRECT(ListeNonClassée[[#This Row],[Liste des opérations]]&amp;"!D68")&amp;"/"&amp;INDIRECT(ListeNonClassée[[#This Row],[Liste des opérations]]&amp;"!E68"),"")</f>
        <v/>
      </c>
      <c r="M165" s="67" t="str" cm="1">
        <f t="array" aca="1" ref="M165" ca="1">IFERROR(INDIRECT(ListeNonClassée[[#This Row],[Liste des opérations]]&amp;"!D68")/INDIRECT(ListeNonClassée[[#This Row],[Liste des opérations]]&amp;"!E68"),"")</f>
        <v/>
      </c>
      <c r="N165" s="66" t="str" cm="1">
        <f t="array" aca="1" ref="N165" ca="1">IFERROR(INDIRECT(ListeNonClassée[[#This Row],[Liste des opérations]]&amp;"!G68"),"")</f>
        <v/>
      </c>
      <c r="O165" s="139" t="str">
        <f ca="1">IF(ListeNonClassée[[#This Row],[avis]]="favorable",_xlfn.RANK.EQ(ListeNonClassée[[#This Row],[%]],ListeNonClassée[%]),"")</f>
        <v/>
      </c>
      <c r="P165" s="139" t="str">
        <f ca="1">IF(ListeNonClassée[[#This Row],[avis]]="défavorable",_xlfn.RANK.EQ(ListeNonClassée[[#This Row],[%]],ListeNonClassée[%]),"")</f>
        <v/>
      </c>
      <c r="Q165" s="139" t="str">
        <f ca="1">IF(SUM(ListeNonClassée[[#This Row],[Priorisation favorable ]:[Priorisation Défavorable]])=0,"",SUM(ListeNonClassée[[#This Row],[Priorisation favorable ]:[Priorisation Défavorable]]))</f>
        <v/>
      </c>
    </row>
    <row r="166" spans="2:17" ht="12.75" customHeight="1" x14ac:dyDescent="0.2">
      <c r="B166" s="61" t="str" cm="1">
        <f t="array" aca="1" ref="B166" ca="1">IF(ROWS($1:163)&lt;=COUNTA(ListeF),INDEX(MID(ListeF,FIND("]",ListeF)+1,100),ROWS($1:163)),"")</f>
        <v/>
      </c>
      <c r="C166" s="61" t="str" cm="1">
        <f t="array" aca="1" ref="C166" ca="1">IFERROR(INDIRECT(ListeNonClassée[[#This Row],[Liste des opérations]]&amp;"!D10"),"")</f>
        <v/>
      </c>
      <c r="D166" s="137" t="str" cm="1">
        <f t="array" aca="1" ref="D166" ca="1">IFERROR(INDIRECT(ListeNonClassée[[#This Row],[Liste des opérations]]&amp;"!D12"),"")</f>
        <v/>
      </c>
      <c r="E166" s="137" t="str" cm="1">
        <f t="array" aca="1" ref="E166" ca="1">IFERROR(INDIRECT(ListeNonClassée[[#This Row],[Liste des opérations]]&amp;"!g12"),"")</f>
        <v/>
      </c>
      <c r="F166" s="66" t="str" cm="1">
        <f t="array" aca="1" ref="F166" ca="1">IFERROR(INDIRECT(ListeNonClassée[[#This Row],[Liste des opérations]]&amp;"!D65")&amp;"/"&amp;INDIRECT(ListeNonClassée[[#This Row],[Liste des opérations]]&amp;"!E65"),"")</f>
        <v/>
      </c>
      <c r="G166" s="66" t="str" cm="1">
        <f t="array" aca="1" ref="G166" ca="1">IFERROR(INDIRECT(ListeNonClassée[[#This Row],[Liste des opérations]]&amp;"!G65"),"")</f>
        <v/>
      </c>
      <c r="H166" s="66" t="str" cm="1">
        <f t="array" aca="1" ref="H166" ca="1">IFERROR(INDIRECT($B166&amp;"!D66")&amp;"/"&amp;INDIRECT($B166&amp;"!E66"),"")</f>
        <v/>
      </c>
      <c r="I166" s="66" t="str" cm="1">
        <f t="array" aca="1" ref="I166" ca="1">IFERROR(INDIRECT($B166&amp;"!G66"),"")</f>
        <v/>
      </c>
      <c r="J166" s="66" t="str" cm="1">
        <f t="array" aca="1" ref="J166" ca="1">IFERROR(INDIRECT(ListeNonClassée[[#This Row],[Liste des opérations]]&amp;"!D67")&amp;"/"&amp;INDIRECT($B166&amp;"!E67"),"")</f>
        <v/>
      </c>
      <c r="K166" s="66" t="str" cm="1">
        <f t="array" aca="1" ref="K166" ca="1">IFERROR(INDIRECT(ListeNonClassée[[#This Row],[Liste des opérations]]&amp;"!G67"),"")</f>
        <v/>
      </c>
      <c r="L166" s="66" t="str" cm="1">
        <f t="array" aca="1" ref="L166" ca="1">IFERROR(INDIRECT(ListeNonClassée[[#This Row],[Liste des opérations]]&amp;"!D68")&amp;"/"&amp;INDIRECT(ListeNonClassée[[#This Row],[Liste des opérations]]&amp;"!E68"),"")</f>
        <v/>
      </c>
      <c r="M166" s="67" t="str" cm="1">
        <f t="array" aca="1" ref="M166" ca="1">IFERROR(INDIRECT(ListeNonClassée[[#This Row],[Liste des opérations]]&amp;"!D68")/INDIRECT(ListeNonClassée[[#This Row],[Liste des opérations]]&amp;"!E68"),"")</f>
        <v/>
      </c>
      <c r="N166" s="66" t="str" cm="1">
        <f t="array" aca="1" ref="N166" ca="1">IFERROR(INDIRECT(ListeNonClassée[[#This Row],[Liste des opérations]]&amp;"!G68"),"")</f>
        <v/>
      </c>
      <c r="O166" s="139" t="str">
        <f ca="1">IF(ListeNonClassée[[#This Row],[avis]]="favorable",_xlfn.RANK.EQ(ListeNonClassée[[#This Row],[%]],ListeNonClassée[%]),"")</f>
        <v/>
      </c>
      <c r="P166" s="139" t="str">
        <f ca="1">IF(ListeNonClassée[[#This Row],[avis]]="défavorable",_xlfn.RANK.EQ(ListeNonClassée[[#This Row],[%]],ListeNonClassée[%]),"")</f>
        <v/>
      </c>
      <c r="Q166" s="139" t="str">
        <f ca="1">IF(SUM(ListeNonClassée[[#This Row],[Priorisation favorable ]:[Priorisation Défavorable]])=0,"",SUM(ListeNonClassée[[#This Row],[Priorisation favorable ]:[Priorisation Défavorable]]))</f>
        <v/>
      </c>
    </row>
    <row r="167" spans="2:17" ht="12.75" customHeight="1" x14ac:dyDescent="0.2">
      <c r="B167" s="61" t="str" cm="1">
        <f t="array" aca="1" ref="B167" ca="1">IF(ROWS($1:164)&lt;=COUNTA(ListeF),INDEX(MID(ListeF,FIND("]",ListeF)+1,100),ROWS($1:164)),"")</f>
        <v/>
      </c>
      <c r="C167" s="61" t="str" cm="1">
        <f t="array" aca="1" ref="C167" ca="1">IFERROR(INDIRECT(ListeNonClassée[[#This Row],[Liste des opérations]]&amp;"!D10"),"")</f>
        <v/>
      </c>
      <c r="D167" s="137" t="str" cm="1">
        <f t="array" aca="1" ref="D167" ca="1">IFERROR(INDIRECT(ListeNonClassée[[#This Row],[Liste des opérations]]&amp;"!D12"),"")</f>
        <v/>
      </c>
      <c r="E167" s="137" t="str" cm="1">
        <f t="array" aca="1" ref="E167" ca="1">IFERROR(INDIRECT(ListeNonClassée[[#This Row],[Liste des opérations]]&amp;"!g12"),"")</f>
        <v/>
      </c>
      <c r="F167" s="66" t="str" cm="1">
        <f t="array" aca="1" ref="F167" ca="1">IFERROR(INDIRECT(ListeNonClassée[[#This Row],[Liste des opérations]]&amp;"!D65")&amp;"/"&amp;INDIRECT(ListeNonClassée[[#This Row],[Liste des opérations]]&amp;"!E65"),"")</f>
        <v/>
      </c>
      <c r="G167" s="66" t="str" cm="1">
        <f t="array" aca="1" ref="G167" ca="1">IFERROR(INDIRECT(ListeNonClassée[[#This Row],[Liste des opérations]]&amp;"!G65"),"")</f>
        <v/>
      </c>
      <c r="H167" s="66" t="str" cm="1">
        <f t="array" aca="1" ref="H167" ca="1">IFERROR(INDIRECT($B167&amp;"!D66")&amp;"/"&amp;INDIRECT($B167&amp;"!E66"),"")</f>
        <v/>
      </c>
      <c r="I167" s="66" t="str" cm="1">
        <f t="array" aca="1" ref="I167" ca="1">IFERROR(INDIRECT($B167&amp;"!G66"),"")</f>
        <v/>
      </c>
      <c r="J167" s="66" t="str" cm="1">
        <f t="array" aca="1" ref="J167" ca="1">IFERROR(INDIRECT(ListeNonClassée[[#This Row],[Liste des opérations]]&amp;"!D67")&amp;"/"&amp;INDIRECT($B167&amp;"!E67"),"")</f>
        <v/>
      </c>
      <c r="K167" s="66" t="str" cm="1">
        <f t="array" aca="1" ref="K167" ca="1">IFERROR(INDIRECT(ListeNonClassée[[#This Row],[Liste des opérations]]&amp;"!G67"),"")</f>
        <v/>
      </c>
      <c r="L167" s="66" t="str" cm="1">
        <f t="array" aca="1" ref="L167" ca="1">IFERROR(INDIRECT(ListeNonClassée[[#This Row],[Liste des opérations]]&amp;"!D68")&amp;"/"&amp;INDIRECT(ListeNonClassée[[#This Row],[Liste des opérations]]&amp;"!E68"),"")</f>
        <v/>
      </c>
      <c r="M167" s="67" t="str" cm="1">
        <f t="array" aca="1" ref="M167" ca="1">IFERROR(INDIRECT(ListeNonClassée[[#This Row],[Liste des opérations]]&amp;"!D68")/INDIRECT(ListeNonClassée[[#This Row],[Liste des opérations]]&amp;"!E68"),"")</f>
        <v/>
      </c>
      <c r="N167" s="66" t="str" cm="1">
        <f t="array" aca="1" ref="N167" ca="1">IFERROR(INDIRECT(ListeNonClassée[[#This Row],[Liste des opérations]]&amp;"!G68"),"")</f>
        <v/>
      </c>
      <c r="O167" s="139" t="str">
        <f ca="1">IF(ListeNonClassée[[#This Row],[avis]]="favorable",_xlfn.RANK.EQ(ListeNonClassée[[#This Row],[%]],ListeNonClassée[%]),"")</f>
        <v/>
      </c>
      <c r="P167" s="139" t="str">
        <f ca="1">IF(ListeNonClassée[[#This Row],[avis]]="défavorable",_xlfn.RANK.EQ(ListeNonClassée[[#This Row],[%]],ListeNonClassée[%]),"")</f>
        <v/>
      </c>
      <c r="Q167" s="139" t="str">
        <f ca="1">IF(SUM(ListeNonClassée[[#This Row],[Priorisation favorable ]:[Priorisation Défavorable]])=0,"",SUM(ListeNonClassée[[#This Row],[Priorisation favorable ]:[Priorisation Défavorable]]))</f>
        <v/>
      </c>
    </row>
    <row r="168" spans="2:17" ht="12.75" customHeight="1" x14ac:dyDescent="0.2">
      <c r="B168" s="61" t="str" cm="1">
        <f t="array" aca="1" ref="B168" ca="1">IF(ROWS($1:165)&lt;=COUNTA(ListeF),INDEX(MID(ListeF,FIND("]",ListeF)+1,100),ROWS($1:165)),"")</f>
        <v/>
      </c>
      <c r="C168" s="61" t="str" cm="1">
        <f t="array" aca="1" ref="C168" ca="1">IFERROR(INDIRECT(ListeNonClassée[[#This Row],[Liste des opérations]]&amp;"!D10"),"")</f>
        <v/>
      </c>
      <c r="D168" s="137" t="str" cm="1">
        <f t="array" aca="1" ref="D168" ca="1">IFERROR(INDIRECT(ListeNonClassée[[#This Row],[Liste des opérations]]&amp;"!D12"),"")</f>
        <v/>
      </c>
      <c r="E168" s="137" t="str" cm="1">
        <f t="array" aca="1" ref="E168" ca="1">IFERROR(INDIRECT(ListeNonClassée[[#This Row],[Liste des opérations]]&amp;"!g12"),"")</f>
        <v/>
      </c>
      <c r="F168" s="66" t="str" cm="1">
        <f t="array" aca="1" ref="F168" ca="1">IFERROR(INDIRECT(ListeNonClassée[[#This Row],[Liste des opérations]]&amp;"!D65")&amp;"/"&amp;INDIRECT(ListeNonClassée[[#This Row],[Liste des opérations]]&amp;"!E65"),"")</f>
        <v/>
      </c>
      <c r="G168" s="66" t="str" cm="1">
        <f t="array" aca="1" ref="G168" ca="1">IFERROR(INDIRECT(ListeNonClassée[[#This Row],[Liste des opérations]]&amp;"!G65"),"")</f>
        <v/>
      </c>
      <c r="H168" s="66" t="str" cm="1">
        <f t="array" aca="1" ref="H168" ca="1">IFERROR(INDIRECT($B168&amp;"!D66")&amp;"/"&amp;INDIRECT($B168&amp;"!E66"),"")</f>
        <v/>
      </c>
      <c r="I168" s="66" t="str" cm="1">
        <f t="array" aca="1" ref="I168" ca="1">IFERROR(INDIRECT($B168&amp;"!G66"),"")</f>
        <v/>
      </c>
      <c r="J168" s="66" t="str" cm="1">
        <f t="array" aca="1" ref="J168" ca="1">IFERROR(INDIRECT(ListeNonClassée[[#This Row],[Liste des opérations]]&amp;"!D67")&amp;"/"&amp;INDIRECT($B168&amp;"!E67"),"")</f>
        <v/>
      </c>
      <c r="K168" s="66" t="str" cm="1">
        <f t="array" aca="1" ref="K168" ca="1">IFERROR(INDIRECT(ListeNonClassée[[#This Row],[Liste des opérations]]&amp;"!G67"),"")</f>
        <v/>
      </c>
      <c r="L168" s="66" t="str" cm="1">
        <f t="array" aca="1" ref="L168" ca="1">IFERROR(INDIRECT(ListeNonClassée[[#This Row],[Liste des opérations]]&amp;"!D68")&amp;"/"&amp;INDIRECT(ListeNonClassée[[#This Row],[Liste des opérations]]&amp;"!E68"),"")</f>
        <v/>
      </c>
      <c r="M168" s="67" t="str" cm="1">
        <f t="array" aca="1" ref="M168" ca="1">IFERROR(INDIRECT(ListeNonClassée[[#This Row],[Liste des opérations]]&amp;"!D68")/INDIRECT(ListeNonClassée[[#This Row],[Liste des opérations]]&amp;"!E68"),"")</f>
        <v/>
      </c>
      <c r="N168" s="66" t="str" cm="1">
        <f t="array" aca="1" ref="N168" ca="1">IFERROR(INDIRECT(ListeNonClassée[[#This Row],[Liste des opérations]]&amp;"!G68"),"")</f>
        <v/>
      </c>
      <c r="O168" s="139" t="str">
        <f ca="1">IF(ListeNonClassée[[#This Row],[avis]]="favorable",_xlfn.RANK.EQ(ListeNonClassée[[#This Row],[%]],ListeNonClassée[%]),"")</f>
        <v/>
      </c>
      <c r="P168" s="139" t="str">
        <f ca="1">IF(ListeNonClassée[[#This Row],[avis]]="défavorable",_xlfn.RANK.EQ(ListeNonClassée[[#This Row],[%]],ListeNonClassée[%]),"")</f>
        <v/>
      </c>
      <c r="Q168" s="139" t="str">
        <f ca="1">IF(SUM(ListeNonClassée[[#This Row],[Priorisation favorable ]:[Priorisation Défavorable]])=0,"",SUM(ListeNonClassée[[#This Row],[Priorisation favorable ]:[Priorisation Défavorable]]))</f>
        <v/>
      </c>
    </row>
    <row r="169" spans="2:17" ht="12.75" customHeight="1" x14ac:dyDescent="0.2">
      <c r="B169" s="61" t="str" cm="1">
        <f t="array" aca="1" ref="B169" ca="1">IF(ROWS($1:166)&lt;=COUNTA(ListeF),INDEX(MID(ListeF,FIND("]",ListeF)+1,100),ROWS($1:166)),"")</f>
        <v/>
      </c>
      <c r="C169" s="61" t="str" cm="1">
        <f t="array" aca="1" ref="C169" ca="1">IFERROR(INDIRECT(ListeNonClassée[[#This Row],[Liste des opérations]]&amp;"!D10"),"")</f>
        <v/>
      </c>
      <c r="D169" s="137" t="str" cm="1">
        <f t="array" aca="1" ref="D169" ca="1">IFERROR(INDIRECT(ListeNonClassée[[#This Row],[Liste des opérations]]&amp;"!D12"),"")</f>
        <v/>
      </c>
      <c r="E169" s="137" t="str" cm="1">
        <f t="array" aca="1" ref="E169" ca="1">IFERROR(INDIRECT(ListeNonClassée[[#This Row],[Liste des opérations]]&amp;"!g12"),"")</f>
        <v/>
      </c>
      <c r="F169" s="66" t="str" cm="1">
        <f t="array" aca="1" ref="F169" ca="1">IFERROR(INDIRECT(ListeNonClassée[[#This Row],[Liste des opérations]]&amp;"!D65")&amp;"/"&amp;INDIRECT(ListeNonClassée[[#This Row],[Liste des opérations]]&amp;"!E65"),"")</f>
        <v/>
      </c>
      <c r="G169" s="66" t="str" cm="1">
        <f t="array" aca="1" ref="G169" ca="1">IFERROR(INDIRECT(ListeNonClassée[[#This Row],[Liste des opérations]]&amp;"!G65"),"")</f>
        <v/>
      </c>
      <c r="H169" s="66" t="str" cm="1">
        <f t="array" aca="1" ref="H169" ca="1">IFERROR(INDIRECT($B169&amp;"!D66")&amp;"/"&amp;INDIRECT($B169&amp;"!E66"),"")</f>
        <v/>
      </c>
      <c r="I169" s="66" t="str" cm="1">
        <f t="array" aca="1" ref="I169" ca="1">IFERROR(INDIRECT($B169&amp;"!G66"),"")</f>
        <v/>
      </c>
      <c r="J169" s="66" t="str" cm="1">
        <f t="array" aca="1" ref="J169" ca="1">IFERROR(INDIRECT(ListeNonClassée[[#This Row],[Liste des opérations]]&amp;"!D67")&amp;"/"&amp;INDIRECT($B169&amp;"!E67"),"")</f>
        <v/>
      </c>
      <c r="K169" s="66" t="str" cm="1">
        <f t="array" aca="1" ref="K169" ca="1">IFERROR(INDIRECT(ListeNonClassée[[#This Row],[Liste des opérations]]&amp;"!G67"),"")</f>
        <v/>
      </c>
      <c r="L169" s="66" t="str" cm="1">
        <f t="array" aca="1" ref="L169" ca="1">IFERROR(INDIRECT(ListeNonClassée[[#This Row],[Liste des opérations]]&amp;"!D68")&amp;"/"&amp;INDIRECT(ListeNonClassée[[#This Row],[Liste des opérations]]&amp;"!E68"),"")</f>
        <v/>
      </c>
      <c r="M169" s="67" t="str" cm="1">
        <f t="array" aca="1" ref="M169" ca="1">IFERROR(INDIRECT(ListeNonClassée[[#This Row],[Liste des opérations]]&amp;"!D68")/INDIRECT(ListeNonClassée[[#This Row],[Liste des opérations]]&amp;"!E68"),"")</f>
        <v/>
      </c>
      <c r="N169" s="66" t="str" cm="1">
        <f t="array" aca="1" ref="N169" ca="1">IFERROR(INDIRECT(ListeNonClassée[[#This Row],[Liste des opérations]]&amp;"!G68"),"")</f>
        <v/>
      </c>
      <c r="O169" s="139" t="str">
        <f ca="1">IF(ListeNonClassée[[#This Row],[avis]]="favorable",_xlfn.RANK.EQ(ListeNonClassée[[#This Row],[%]],ListeNonClassée[%]),"")</f>
        <v/>
      </c>
      <c r="P169" s="139" t="str">
        <f ca="1">IF(ListeNonClassée[[#This Row],[avis]]="défavorable",_xlfn.RANK.EQ(ListeNonClassée[[#This Row],[%]],ListeNonClassée[%]),"")</f>
        <v/>
      </c>
      <c r="Q169" s="139" t="str">
        <f ca="1">IF(SUM(ListeNonClassée[[#This Row],[Priorisation favorable ]:[Priorisation Défavorable]])=0,"",SUM(ListeNonClassée[[#This Row],[Priorisation favorable ]:[Priorisation Défavorable]]))</f>
        <v/>
      </c>
    </row>
    <row r="170" spans="2:17" ht="12.75" customHeight="1" x14ac:dyDescent="0.2">
      <c r="B170" s="61" t="str" cm="1">
        <f t="array" aca="1" ref="B170" ca="1">IF(ROWS($1:167)&lt;=COUNTA(ListeF),INDEX(MID(ListeF,FIND("]",ListeF)+1,100),ROWS($1:167)),"")</f>
        <v/>
      </c>
      <c r="C170" s="61" t="str" cm="1">
        <f t="array" aca="1" ref="C170" ca="1">IFERROR(INDIRECT(ListeNonClassée[[#This Row],[Liste des opérations]]&amp;"!D10"),"")</f>
        <v/>
      </c>
      <c r="D170" s="137" t="str" cm="1">
        <f t="array" aca="1" ref="D170" ca="1">IFERROR(INDIRECT(ListeNonClassée[[#This Row],[Liste des opérations]]&amp;"!D12"),"")</f>
        <v/>
      </c>
      <c r="E170" s="137" t="str" cm="1">
        <f t="array" aca="1" ref="E170" ca="1">IFERROR(INDIRECT(ListeNonClassée[[#This Row],[Liste des opérations]]&amp;"!g12"),"")</f>
        <v/>
      </c>
      <c r="F170" s="66" t="str" cm="1">
        <f t="array" aca="1" ref="F170" ca="1">IFERROR(INDIRECT(ListeNonClassée[[#This Row],[Liste des opérations]]&amp;"!D65")&amp;"/"&amp;INDIRECT(ListeNonClassée[[#This Row],[Liste des opérations]]&amp;"!E65"),"")</f>
        <v/>
      </c>
      <c r="G170" s="66" t="str" cm="1">
        <f t="array" aca="1" ref="G170" ca="1">IFERROR(INDIRECT(ListeNonClassée[[#This Row],[Liste des opérations]]&amp;"!G65"),"")</f>
        <v/>
      </c>
      <c r="H170" s="66" t="str" cm="1">
        <f t="array" aca="1" ref="H170" ca="1">IFERROR(INDIRECT($B170&amp;"!D66")&amp;"/"&amp;INDIRECT($B170&amp;"!E66"),"")</f>
        <v/>
      </c>
      <c r="I170" s="66" t="str" cm="1">
        <f t="array" aca="1" ref="I170" ca="1">IFERROR(INDIRECT($B170&amp;"!G66"),"")</f>
        <v/>
      </c>
      <c r="J170" s="66" t="str" cm="1">
        <f t="array" aca="1" ref="J170" ca="1">IFERROR(INDIRECT(ListeNonClassée[[#This Row],[Liste des opérations]]&amp;"!D67")&amp;"/"&amp;INDIRECT($B170&amp;"!E67"),"")</f>
        <v/>
      </c>
      <c r="K170" s="66" t="str" cm="1">
        <f t="array" aca="1" ref="K170" ca="1">IFERROR(INDIRECT(ListeNonClassée[[#This Row],[Liste des opérations]]&amp;"!G67"),"")</f>
        <v/>
      </c>
      <c r="L170" s="66" t="str" cm="1">
        <f t="array" aca="1" ref="L170" ca="1">IFERROR(INDIRECT(ListeNonClassée[[#This Row],[Liste des opérations]]&amp;"!D68")&amp;"/"&amp;INDIRECT(ListeNonClassée[[#This Row],[Liste des opérations]]&amp;"!E68"),"")</f>
        <v/>
      </c>
      <c r="M170" s="67" t="str" cm="1">
        <f t="array" aca="1" ref="M170" ca="1">IFERROR(INDIRECT(ListeNonClassée[[#This Row],[Liste des opérations]]&amp;"!D68")/INDIRECT(ListeNonClassée[[#This Row],[Liste des opérations]]&amp;"!E68"),"")</f>
        <v/>
      </c>
      <c r="N170" s="66" t="str" cm="1">
        <f t="array" aca="1" ref="N170" ca="1">IFERROR(INDIRECT(ListeNonClassée[[#This Row],[Liste des opérations]]&amp;"!G68"),"")</f>
        <v/>
      </c>
      <c r="O170" s="139" t="str">
        <f ca="1">IF(ListeNonClassée[[#This Row],[avis]]="favorable",_xlfn.RANK.EQ(ListeNonClassée[[#This Row],[%]],ListeNonClassée[%]),"")</f>
        <v/>
      </c>
      <c r="P170" s="139" t="str">
        <f ca="1">IF(ListeNonClassée[[#This Row],[avis]]="défavorable",_xlfn.RANK.EQ(ListeNonClassée[[#This Row],[%]],ListeNonClassée[%]),"")</f>
        <v/>
      </c>
      <c r="Q170" s="139" t="str">
        <f ca="1">IF(SUM(ListeNonClassée[[#This Row],[Priorisation favorable ]:[Priorisation Défavorable]])=0,"",SUM(ListeNonClassée[[#This Row],[Priorisation favorable ]:[Priorisation Défavorable]]))</f>
        <v/>
      </c>
    </row>
    <row r="171" spans="2:17" ht="12.75" customHeight="1" x14ac:dyDescent="0.2">
      <c r="B171" s="61" t="str" cm="1">
        <f t="array" aca="1" ref="B171" ca="1">IF(ROWS($1:168)&lt;=COUNTA(ListeF),INDEX(MID(ListeF,FIND("]",ListeF)+1,100),ROWS($1:168)),"")</f>
        <v/>
      </c>
      <c r="C171" s="61" t="str" cm="1">
        <f t="array" aca="1" ref="C171" ca="1">IFERROR(INDIRECT(ListeNonClassée[[#This Row],[Liste des opérations]]&amp;"!D10"),"")</f>
        <v/>
      </c>
      <c r="D171" s="137" t="str" cm="1">
        <f t="array" aca="1" ref="D171" ca="1">IFERROR(INDIRECT(ListeNonClassée[[#This Row],[Liste des opérations]]&amp;"!D12"),"")</f>
        <v/>
      </c>
      <c r="E171" s="137" t="str" cm="1">
        <f t="array" aca="1" ref="E171" ca="1">IFERROR(INDIRECT(ListeNonClassée[[#This Row],[Liste des opérations]]&amp;"!g12"),"")</f>
        <v/>
      </c>
      <c r="F171" s="66" t="str" cm="1">
        <f t="array" aca="1" ref="F171" ca="1">IFERROR(INDIRECT(ListeNonClassée[[#This Row],[Liste des opérations]]&amp;"!D65")&amp;"/"&amp;INDIRECT(ListeNonClassée[[#This Row],[Liste des opérations]]&amp;"!E65"),"")</f>
        <v/>
      </c>
      <c r="G171" s="66" t="str" cm="1">
        <f t="array" aca="1" ref="G171" ca="1">IFERROR(INDIRECT(ListeNonClassée[[#This Row],[Liste des opérations]]&amp;"!G65"),"")</f>
        <v/>
      </c>
      <c r="H171" s="66" t="str" cm="1">
        <f t="array" aca="1" ref="H171" ca="1">IFERROR(INDIRECT($B171&amp;"!D66")&amp;"/"&amp;INDIRECT($B171&amp;"!E66"),"")</f>
        <v/>
      </c>
      <c r="I171" s="66" t="str" cm="1">
        <f t="array" aca="1" ref="I171" ca="1">IFERROR(INDIRECT($B171&amp;"!G66"),"")</f>
        <v/>
      </c>
      <c r="J171" s="66" t="str" cm="1">
        <f t="array" aca="1" ref="J171" ca="1">IFERROR(INDIRECT(ListeNonClassée[[#This Row],[Liste des opérations]]&amp;"!D67")&amp;"/"&amp;INDIRECT($B171&amp;"!E67"),"")</f>
        <v/>
      </c>
      <c r="K171" s="66" t="str" cm="1">
        <f t="array" aca="1" ref="K171" ca="1">IFERROR(INDIRECT(ListeNonClassée[[#This Row],[Liste des opérations]]&amp;"!G67"),"")</f>
        <v/>
      </c>
      <c r="L171" s="66" t="str" cm="1">
        <f t="array" aca="1" ref="L171" ca="1">IFERROR(INDIRECT(ListeNonClassée[[#This Row],[Liste des opérations]]&amp;"!D68")&amp;"/"&amp;INDIRECT(ListeNonClassée[[#This Row],[Liste des opérations]]&amp;"!E68"),"")</f>
        <v/>
      </c>
      <c r="M171" s="67" t="str" cm="1">
        <f t="array" aca="1" ref="M171" ca="1">IFERROR(INDIRECT(ListeNonClassée[[#This Row],[Liste des opérations]]&amp;"!D68")/INDIRECT(ListeNonClassée[[#This Row],[Liste des opérations]]&amp;"!E68"),"")</f>
        <v/>
      </c>
      <c r="N171" s="66" t="str" cm="1">
        <f t="array" aca="1" ref="N171" ca="1">IFERROR(INDIRECT(ListeNonClassée[[#This Row],[Liste des opérations]]&amp;"!G68"),"")</f>
        <v/>
      </c>
      <c r="O171" s="139" t="str">
        <f ca="1">IF(ListeNonClassée[[#This Row],[avis]]="favorable",_xlfn.RANK.EQ(ListeNonClassée[[#This Row],[%]],ListeNonClassée[%]),"")</f>
        <v/>
      </c>
      <c r="P171" s="139" t="str">
        <f ca="1">IF(ListeNonClassée[[#This Row],[avis]]="défavorable",_xlfn.RANK.EQ(ListeNonClassée[[#This Row],[%]],ListeNonClassée[%]),"")</f>
        <v/>
      </c>
      <c r="Q171" s="139" t="str">
        <f ca="1">IF(SUM(ListeNonClassée[[#This Row],[Priorisation favorable ]:[Priorisation Défavorable]])=0,"",SUM(ListeNonClassée[[#This Row],[Priorisation favorable ]:[Priorisation Défavorable]]))</f>
        <v/>
      </c>
    </row>
    <row r="172" spans="2:17" ht="12.75" customHeight="1" x14ac:dyDescent="0.2">
      <c r="B172" s="61" t="str" cm="1">
        <f t="array" aca="1" ref="B172" ca="1">IF(ROWS($1:169)&lt;=COUNTA(ListeF),INDEX(MID(ListeF,FIND("]",ListeF)+1,100),ROWS($1:169)),"")</f>
        <v/>
      </c>
      <c r="C172" s="61" t="str" cm="1">
        <f t="array" aca="1" ref="C172" ca="1">IFERROR(INDIRECT(ListeNonClassée[[#This Row],[Liste des opérations]]&amp;"!D10"),"")</f>
        <v/>
      </c>
      <c r="D172" s="137" t="str" cm="1">
        <f t="array" aca="1" ref="D172" ca="1">IFERROR(INDIRECT(ListeNonClassée[[#This Row],[Liste des opérations]]&amp;"!D12"),"")</f>
        <v/>
      </c>
      <c r="E172" s="137" t="str" cm="1">
        <f t="array" aca="1" ref="E172" ca="1">IFERROR(INDIRECT(ListeNonClassée[[#This Row],[Liste des opérations]]&amp;"!g12"),"")</f>
        <v/>
      </c>
      <c r="F172" s="66" t="str" cm="1">
        <f t="array" aca="1" ref="F172" ca="1">IFERROR(INDIRECT(ListeNonClassée[[#This Row],[Liste des opérations]]&amp;"!D65")&amp;"/"&amp;INDIRECT(ListeNonClassée[[#This Row],[Liste des opérations]]&amp;"!E65"),"")</f>
        <v/>
      </c>
      <c r="G172" s="66" t="str" cm="1">
        <f t="array" aca="1" ref="G172" ca="1">IFERROR(INDIRECT(ListeNonClassée[[#This Row],[Liste des opérations]]&amp;"!G65"),"")</f>
        <v/>
      </c>
      <c r="H172" s="66" t="str" cm="1">
        <f t="array" aca="1" ref="H172" ca="1">IFERROR(INDIRECT($B172&amp;"!D66")&amp;"/"&amp;INDIRECT($B172&amp;"!E66"),"")</f>
        <v/>
      </c>
      <c r="I172" s="66" t="str" cm="1">
        <f t="array" aca="1" ref="I172" ca="1">IFERROR(INDIRECT($B172&amp;"!G66"),"")</f>
        <v/>
      </c>
      <c r="J172" s="66" t="str" cm="1">
        <f t="array" aca="1" ref="J172" ca="1">IFERROR(INDIRECT(ListeNonClassée[[#This Row],[Liste des opérations]]&amp;"!D67")&amp;"/"&amp;INDIRECT($B172&amp;"!E67"),"")</f>
        <v/>
      </c>
      <c r="K172" s="66" t="str" cm="1">
        <f t="array" aca="1" ref="K172" ca="1">IFERROR(INDIRECT(ListeNonClassée[[#This Row],[Liste des opérations]]&amp;"!G67"),"")</f>
        <v/>
      </c>
      <c r="L172" s="66" t="str" cm="1">
        <f t="array" aca="1" ref="L172" ca="1">IFERROR(INDIRECT(ListeNonClassée[[#This Row],[Liste des opérations]]&amp;"!D68")&amp;"/"&amp;INDIRECT(ListeNonClassée[[#This Row],[Liste des opérations]]&amp;"!E68"),"")</f>
        <v/>
      </c>
      <c r="M172" s="67" t="str" cm="1">
        <f t="array" aca="1" ref="M172" ca="1">IFERROR(INDIRECT(ListeNonClassée[[#This Row],[Liste des opérations]]&amp;"!D68")/INDIRECT(ListeNonClassée[[#This Row],[Liste des opérations]]&amp;"!E68"),"")</f>
        <v/>
      </c>
      <c r="N172" s="66" t="str" cm="1">
        <f t="array" aca="1" ref="N172" ca="1">IFERROR(INDIRECT(ListeNonClassée[[#This Row],[Liste des opérations]]&amp;"!G68"),"")</f>
        <v/>
      </c>
      <c r="O172" s="139" t="str">
        <f ca="1">IF(ListeNonClassée[[#This Row],[avis]]="favorable",_xlfn.RANK.EQ(ListeNonClassée[[#This Row],[%]],ListeNonClassée[%]),"")</f>
        <v/>
      </c>
      <c r="P172" s="139" t="str">
        <f ca="1">IF(ListeNonClassée[[#This Row],[avis]]="défavorable",_xlfn.RANK.EQ(ListeNonClassée[[#This Row],[%]],ListeNonClassée[%]),"")</f>
        <v/>
      </c>
      <c r="Q172" s="139" t="str">
        <f ca="1">IF(SUM(ListeNonClassée[[#This Row],[Priorisation favorable ]:[Priorisation Défavorable]])=0,"",SUM(ListeNonClassée[[#This Row],[Priorisation favorable ]:[Priorisation Défavorable]]))</f>
        <v/>
      </c>
    </row>
    <row r="173" spans="2:17" ht="12.75" customHeight="1" x14ac:dyDescent="0.2">
      <c r="B173" s="61" t="str" cm="1">
        <f t="array" aca="1" ref="B173" ca="1">IF(ROWS($1:170)&lt;=COUNTA(ListeF),INDEX(MID(ListeF,FIND("]",ListeF)+1,100),ROWS($1:170)),"")</f>
        <v/>
      </c>
      <c r="C173" s="61" t="str" cm="1">
        <f t="array" aca="1" ref="C173" ca="1">IFERROR(INDIRECT(ListeNonClassée[[#This Row],[Liste des opérations]]&amp;"!D10"),"")</f>
        <v/>
      </c>
      <c r="D173" s="137" t="str" cm="1">
        <f t="array" aca="1" ref="D173" ca="1">IFERROR(INDIRECT(ListeNonClassée[[#This Row],[Liste des opérations]]&amp;"!D12"),"")</f>
        <v/>
      </c>
      <c r="E173" s="137" t="str" cm="1">
        <f t="array" aca="1" ref="E173" ca="1">IFERROR(INDIRECT(ListeNonClassée[[#This Row],[Liste des opérations]]&amp;"!g12"),"")</f>
        <v/>
      </c>
      <c r="F173" s="66" t="str" cm="1">
        <f t="array" aca="1" ref="F173" ca="1">IFERROR(INDIRECT(ListeNonClassée[[#This Row],[Liste des opérations]]&amp;"!D65")&amp;"/"&amp;INDIRECT(ListeNonClassée[[#This Row],[Liste des opérations]]&amp;"!E65"),"")</f>
        <v/>
      </c>
      <c r="G173" s="66" t="str" cm="1">
        <f t="array" aca="1" ref="G173" ca="1">IFERROR(INDIRECT(ListeNonClassée[[#This Row],[Liste des opérations]]&amp;"!G65"),"")</f>
        <v/>
      </c>
      <c r="H173" s="66" t="str" cm="1">
        <f t="array" aca="1" ref="H173" ca="1">IFERROR(INDIRECT($B173&amp;"!D66")&amp;"/"&amp;INDIRECT($B173&amp;"!E66"),"")</f>
        <v/>
      </c>
      <c r="I173" s="66" t="str" cm="1">
        <f t="array" aca="1" ref="I173" ca="1">IFERROR(INDIRECT($B173&amp;"!G66"),"")</f>
        <v/>
      </c>
      <c r="J173" s="66" t="str" cm="1">
        <f t="array" aca="1" ref="J173" ca="1">IFERROR(INDIRECT(ListeNonClassée[[#This Row],[Liste des opérations]]&amp;"!D67")&amp;"/"&amp;INDIRECT($B173&amp;"!E67"),"")</f>
        <v/>
      </c>
      <c r="K173" s="66" t="str" cm="1">
        <f t="array" aca="1" ref="K173" ca="1">IFERROR(INDIRECT(ListeNonClassée[[#This Row],[Liste des opérations]]&amp;"!G67"),"")</f>
        <v/>
      </c>
      <c r="L173" s="66" t="str" cm="1">
        <f t="array" aca="1" ref="L173" ca="1">IFERROR(INDIRECT(ListeNonClassée[[#This Row],[Liste des opérations]]&amp;"!D68")&amp;"/"&amp;INDIRECT(ListeNonClassée[[#This Row],[Liste des opérations]]&amp;"!E68"),"")</f>
        <v/>
      </c>
      <c r="M173" s="67" t="str" cm="1">
        <f t="array" aca="1" ref="M173" ca="1">IFERROR(INDIRECT(ListeNonClassée[[#This Row],[Liste des opérations]]&amp;"!D68")/INDIRECT(ListeNonClassée[[#This Row],[Liste des opérations]]&amp;"!E68"),"")</f>
        <v/>
      </c>
      <c r="N173" s="66" t="str" cm="1">
        <f t="array" aca="1" ref="N173" ca="1">IFERROR(INDIRECT(ListeNonClassée[[#This Row],[Liste des opérations]]&amp;"!G68"),"")</f>
        <v/>
      </c>
      <c r="O173" s="139" t="str">
        <f ca="1">IF(ListeNonClassée[[#This Row],[avis]]="favorable",_xlfn.RANK.EQ(ListeNonClassée[[#This Row],[%]],ListeNonClassée[%]),"")</f>
        <v/>
      </c>
      <c r="P173" s="139" t="str">
        <f ca="1">IF(ListeNonClassée[[#This Row],[avis]]="défavorable",_xlfn.RANK.EQ(ListeNonClassée[[#This Row],[%]],ListeNonClassée[%]),"")</f>
        <v/>
      </c>
      <c r="Q173" s="139" t="str">
        <f ca="1">IF(SUM(ListeNonClassée[[#This Row],[Priorisation favorable ]:[Priorisation Défavorable]])=0,"",SUM(ListeNonClassée[[#This Row],[Priorisation favorable ]:[Priorisation Défavorable]]))</f>
        <v/>
      </c>
    </row>
    <row r="174" spans="2:17" ht="12.75" customHeight="1" x14ac:dyDescent="0.2">
      <c r="B174" s="61" t="str" cm="1">
        <f t="array" aca="1" ref="B174" ca="1">IF(ROWS($1:171)&lt;=COUNTA(ListeF),INDEX(MID(ListeF,FIND("]",ListeF)+1,100),ROWS($1:171)),"")</f>
        <v/>
      </c>
      <c r="C174" s="61" t="str" cm="1">
        <f t="array" aca="1" ref="C174" ca="1">IFERROR(INDIRECT(ListeNonClassée[[#This Row],[Liste des opérations]]&amp;"!D10"),"")</f>
        <v/>
      </c>
      <c r="D174" s="137" t="str" cm="1">
        <f t="array" aca="1" ref="D174" ca="1">IFERROR(INDIRECT(ListeNonClassée[[#This Row],[Liste des opérations]]&amp;"!D12"),"")</f>
        <v/>
      </c>
      <c r="E174" s="137" t="str" cm="1">
        <f t="array" aca="1" ref="E174" ca="1">IFERROR(INDIRECT(ListeNonClassée[[#This Row],[Liste des opérations]]&amp;"!g12"),"")</f>
        <v/>
      </c>
      <c r="F174" s="66" t="str" cm="1">
        <f t="array" aca="1" ref="F174" ca="1">IFERROR(INDIRECT(ListeNonClassée[[#This Row],[Liste des opérations]]&amp;"!D65")&amp;"/"&amp;INDIRECT(ListeNonClassée[[#This Row],[Liste des opérations]]&amp;"!E65"),"")</f>
        <v/>
      </c>
      <c r="G174" s="66" t="str" cm="1">
        <f t="array" aca="1" ref="G174" ca="1">IFERROR(INDIRECT(ListeNonClassée[[#This Row],[Liste des opérations]]&amp;"!G65"),"")</f>
        <v/>
      </c>
      <c r="H174" s="66" t="str" cm="1">
        <f t="array" aca="1" ref="H174" ca="1">IFERROR(INDIRECT($B174&amp;"!D66")&amp;"/"&amp;INDIRECT($B174&amp;"!E66"),"")</f>
        <v/>
      </c>
      <c r="I174" s="66" t="str" cm="1">
        <f t="array" aca="1" ref="I174" ca="1">IFERROR(INDIRECT($B174&amp;"!G66"),"")</f>
        <v/>
      </c>
      <c r="J174" s="66" t="str" cm="1">
        <f t="array" aca="1" ref="J174" ca="1">IFERROR(INDIRECT(ListeNonClassée[[#This Row],[Liste des opérations]]&amp;"!D67")&amp;"/"&amp;INDIRECT($B174&amp;"!E67"),"")</f>
        <v/>
      </c>
      <c r="K174" s="66" t="str" cm="1">
        <f t="array" aca="1" ref="K174" ca="1">IFERROR(INDIRECT(ListeNonClassée[[#This Row],[Liste des opérations]]&amp;"!G67"),"")</f>
        <v/>
      </c>
      <c r="L174" s="66" t="str" cm="1">
        <f t="array" aca="1" ref="L174" ca="1">IFERROR(INDIRECT(ListeNonClassée[[#This Row],[Liste des opérations]]&amp;"!D68")&amp;"/"&amp;INDIRECT(ListeNonClassée[[#This Row],[Liste des opérations]]&amp;"!E68"),"")</f>
        <v/>
      </c>
      <c r="M174" s="67" t="str" cm="1">
        <f t="array" aca="1" ref="M174" ca="1">IFERROR(INDIRECT(ListeNonClassée[[#This Row],[Liste des opérations]]&amp;"!D68")/INDIRECT(ListeNonClassée[[#This Row],[Liste des opérations]]&amp;"!E68"),"")</f>
        <v/>
      </c>
      <c r="N174" s="66" t="str" cm="1">
        <f t="array" aca="1" ref="N174" ca="1">IFERROR(INDIRECT(ListeNonClassée[[#This Row],[Liste des opérations]]&amp;"!G68"),"")</f>
        <v/>
      </c>
      <c r="O174" s="139" t="str">
        <f ca="1">IF(ListeNonClassée[[#This Row],[avis]]="favorable",_xlfn.RANK.EQ(ListeNonClassée[[#This Row],[%]],ListeNonClassée[%]),"")</f>
        <v/>
      </c>
      <c r="P174" s="139" t="str">
        <f ca="1">IF(ListeNonClassée[[#This Row],[avis]]="défavorable",_xlfn.RANK.EQ(ListeNonClassée[[#This Row],[%]],ListeNonClassée[%]),"")</f>
        <v/>
      </c>
      <c r="Q174" s="139" t="str">
        <f ca="1">IF(SUM(ListeNonClassée[[#This Row],[Priorisation favorable ]:[Priorisation Défavorable]])=0,"",SUM(ListeNonClassée[[#This Row],[Priorisation favorable ]:[Priorisation Défavorable]]))</f>
        <v/>
      </c>
    </row>
    <row r="175" spans="2:17" ht="12.75" customHeight="1" x14ac:dyDescent="0.2">
      <c r="B175" s="61" t="str" cm="1">
        <f t="array" aca="1" ref="B175" ca="1">IF(ROWS($1:172)&lt;=COUNTA(ListeF),INDEX(MID(ListeF,FIND("]",ListeF)+1,100),ROWS($1:172)),"")</f>
        <v/>
      </c>
      <c r="C175" s="61" t="str" cm="1">
        <f t="array" aca="1" ref="C175" ca="1">IFERROR(INDIRECT(ListeNonClassée[[#This Row],[Liste des opérations]]&amp;"!D10"),"")</f>
        <v/>
      </c>
      <c r="D175" s="137" t="str" cm="1">
        <f t="array" aca="1" ref="D175" ca="1">IFERROR(INDIRECT(ListeNonClassée[[#This Row],[Liste des opérations]]&amp;"!D12"),"")</f>
        <v/>
      </c>
      <c r="E175" s="137" t="str" cm="1">
        <f t="array" aca="1" ref="E175" ca="1">IFERROR(INDIRECT(ListeNonClassée[[#This Row],[Liste des opérations]]&amp;"!g12"),"")</f>
        <v/>
      </c>
      <c r="F175" s="66" t="str" cm="1">
        <f t="array" aca="1" ref="F175" ca="1">IFERROR(INDIRECT(ListeNonClassée[[#This Row],[Liste des opérations]]&amp;"!D65")&amp;"/"&amp;INDIRECT(ListeNonClassée[[#This Row],[Liste des opérations]]&amp;"!E65"),"")</f>
        <v/>
      </c>
      <c r="G175" s="66" t="str" cm="1">
        <f t="array" aca="1" ref="G175" ca="1">IFERROR(INDIRECT(ListeNonClassée[[#This Row],[Liste des opérations]]&amp;"!G65"),"")</f>
        <v/>
      </c>
      <c r="H175" s="66" t="str" cm="1">
        <f t="array" aca="1" ref="H175" ca="1">IFERROR(INDIRECT($B175&amp;"!D66")&amp;"/"&amp;INDIRECT($B175&amp;"!E66"),"")</f>
        <v/>
      </c>
      <c r="I175" s="66" t="str" cm="1">
        <f t="array" aca="1" ref="I175" ca="1">IFERROR(INDIRECT($B175&amp;"!G66"),"")</f>
        <v/>
      </c>
      <c r="J175" s="66" t="str" cm="1">
        <f t="array" aca="1" ref="J175" ca="1">IFERROR(INDIRECT(ListeNonClassée[[#This Row],[Liste des opérations]]&amp;"!D67")&amp;"/"&amp;INDIRECT($B175&amp;"!E67"),"")</f>
        <v/>
      </c>
      <c r="K175" s="66" t="str" cm="1">
        <f t="array" aca="1" ref="K175" ca="1">IFERROR(INDIRECT(ListeNonClassée[[#This Row],[Liste des opérations]]&amp;"!G67"),"")</f>
        <v/>
      </c>
      <c r="L175" s="66" t="str" cm="1">
        <f t="array" aca="1" ref="L175" ca="1">IFERROR(INDIRECT(ListeNonClassée[[#This Row],[Liste des opérations]]&amp;"!D68")&amp;"/"&amp;INDIRECT(ListeNonClassée[[#This Row],[Liste des opérations]]&amp;"!E68"),"")</f>
        <v/>
      </c>
      <c r="M175" s="67" t="str" cm="1">
        <f t="array" aca="1" ref="M175" ca="1">IFERROR(INDIRECT(ListeNonClassée[[#This Row],[Liste des opérations]]&amp;"!D68")/INDIRECT(ListeNonClassée[[#This Row],[Liste des opérations]]&amp;"!E68"),"")</f>
        <v/>
      </c>
      <c r="N175" s="66" t="str" cm="1">
        <f t="array" aca="1" ref="N175" ca="1">IFERROR(INDIRECT(ListeNonClassée[[#This Row],[Liste des opérations]]&amp;"!G68"),"")</f>
        <v/>
      </c>
      <c r="O175" s="139" t="str">
        <f ca="1">IF(ListeNonClassée[[#This Row],[avis]]="favorable",_xlfn.RANK.EQ(ListeNonClassée[[#This Row],[%]],ListeNonClassée[%]),"")</f>
        <v/>
      </c>
      <c r="P175" s="139" t="str">
        <f ca="1">IF(ListeNonClassée[[#This Row],[avis]]="défavorable",_xlfn.RANK.EQ(ListeNonClassée[[#This Row],[%]],ListeNonClassée[%]),"")</f>
        <v/>
      </c>
      <c r="Q175" s="139" t="str">
        <f ca="1">IF(SUM(ListeNonClassée[[#This Row],[Priorisation favorable ]:[Priorisation Défavorable]])=0,"",SUM(ListeNonClassée[[#This Row],[Priorisation favorable ]:[Priorisation Défavorable]]))</f>
        <v/>
      </c>
    </row>
    <row r="176" spans="2:17" ht="12.75" customHeight="1" x14ac:dyDescent="0.2">
      <c r="B176" s="61" t="str" cm="1">
        <f t="array" aca="1" ref="B176" ca="1">IF(ROWS($1:173)&lt;=COUNTA(ListeF),INDEX(MID(ListeF,FIND("]",ListeF)+1,100),ROWS($1:173)),"")</f>
        <v/>
      </c>
      <c r="C176" s="61" t="str" cm="1">
        <f t="array" aca="1" ref="C176" ca="1">IFERROR(INDIRECT(ListeNonClassée[[#This Row],[Liste des opérations]]&amp;"!D10"),"")</f>
        <v/>
      </c>
      <c r="D176" s="137" t="str" cm="1">
        <f t="array" aca="1" ref="D176" ca="1">IFERROR(INDIRECT(ListeNonClassée[[#This Row],[Liste des opérations]]&amp;"!D12"),"")</f>
        <v/>
      </c>
      <c r="E176" s="137" t="str" cm="1">
        <f t="array" aca="1" ref="E176" ca="1">IFERROR(INDIRECT(ListeNonClassée[[#This Row],[Liste des opérations]]&amp;"!g12"),"")</f>
        <v/>
      </c>
      <c r="F176" s="66" t="str" cm="1">
        <f t="array" aca="1" ref="F176" ca="1">IFERROR(INDIRECT(ListeNonClassée[[#This Row],[Liste des opérations]]&amp;"!D65")&amp;"/"&amp;INDIRECT(ListeNonClassée[[#This Row],[Liste des opérations]]&amp;"!E65"),"")</f>
        <v/>
      </c>
      <c r="G176" s="66" t="str" cm="1">
        <f t="array" aca="1" ref="G176" ca="1">IFERROR(INDIRECT(ListeNonClassée[[#This Row],[Liste des opérations]]&amp;"!G65"),"")</f>
        <v/>
      </c>
      <c r="H176" s="66" t="str" cm="1">
        <f t="array" aca="1" ref="H176" ca="1">IFERROR(INDIRECT($B176&amp;"!D66")&amp;"/"&amp;INDIRECT($B176&amp;"!E66"),"")</f>
        <v/>
      </c>
      <c r="I176" s="66" t="str" cm="1">
        <f t="array" aca="1" ref="I176" ca="1">IFERROR(INDIRECT($B176&amp;"!G66"),"")</f>
        <v/>
      </c>
      <c r="J176" s="66" t="str" cm="1">
        <f t="array" aca="1" ref="J176" ca="1">IFERROR(INDIRECT(ListeNonClassée[[#This Row],[Liste des opérations]]&amp;"!D67")&amp;"/"&amp;INDIRECT($B176&amp;"!E67"),"")</f>
        <v/>
      </c>
      <c r="K176" s="66" t="str" cm="1">
        <f t="array" aca="1" ref="K176" ca="1">IFERROR(INDIRECT(ListeNonClassée[[#This Row],[Liste des opérations]]&amp;"!G67"),"")</f>
        <v/>
      </c>
      <c r="L176" s="66" t="str" cm="1">
        <f t="array" aca="1" ref="L176" ca="1">IFERROR(INDIRECT(ListeNonClassée[[#This Row],[Liste des opérations]]&amp;"!D68")&amp;"/"&amp;INDIRECT(ListeNonClassée[[#This Row],[Liste des opérations]]&amp;"!E68"),"")</f>
        <v/>
      </c>
      <c r="M176" s="67" t="str" cm="1">
        <f t="array" aca="1" ref="M176" ca="1">IFERROR(INDIRECT(ListeNonClassée[[#This Row],[Liste des opérations]]&amp;"!D68")/INDIRECT(ListeNonClassée[[#This Row],[Liste des opérations]]&amp;"!E68"),"")</f>
        <v/>
      </c>
      <c r="N176" s="66" t="str" cm="1">
        <f t="array" aca="1" ref="N176" ca="1">IFERROR(INDIRECT(ListeNonClassée[[#This Row],[Liste des opérations]]&amp;"!G68"),"")</f>
        <v/>
      </c>
      <c r="O176" s="139" t="str">
        <f ca="1">IF(ListeNonClassée[[#This Row],[avis]]="favorable",_xlfn.RANK.EQ(ListeNonClassée[[#This Row],[%]],ListeNonClassée[%]),"")</f>
        <v/>
      </c>
      <c r="P176" s="139" t="str">
        <f ca="1">IF(ListeNonClassée[[#This Row],[avis]]="défavorable",_xlfn.RANK.EQ(ListeNonClassée[[#This Row],[%]],ListeNonClassée[%]),"")</f>
        <v/>
      </c>
      <c r="Q176" s="139" t="str">
        <f ca="1">IF(SUM(ListeNonClassée[[#This Row],[Priorisation favorable ]:[Priorisation Défavorable]])=0,"",SUM(ListeNonClassée[[#This Row],[Priorisation favorable ]:[Priorisation Défavorable]]))</f>
        <v/>
      </c>
    </row>
    <row r="177" spans="2:17" ht="12.75" customHeight="1" x14ac:dyDescent="0.2">
      <c r="B177" s="61" t="str" cm="1">
        <f t="array" aca="1" ref="B177" ca="1">IF(ROWS($1:174)&lt;=COUNTA(ListeF),INDEX(MID(ListeF,FIND("]",ListeF)+1,100),ROWS($1:174)),"")</f>
        <v/>
      </c>
      <c r="C177" s="61" t="str" cm="1">
        <f t="array" aca="1" ref="C177" ca="1">IFERROR(INDIRECT(ListeNonClassée[[#This Row],[Liste des opérations]]&amp;"!D10"),"")</f>
        <v/>
      </c>
      <c r="D177" s="137" t="str" cm="1">
        <f t="array" aca="1" ref="D177" ca="1">IFERROR(INDIRECT(ListeNonClassée[[#This Row],[Liste des opérations]]&amp;"!D12"),"")</f>
        <v/>
      </c>
      <c r="E177" s="137" t="str" cm="1">
        <f t="array" aca="1" ref="E177" ca="1">IFERROR(INDIRECT(ListeNonClassée[[#This Row],[Liste des opérations]]&amp;"!g12"),"")</f>
        <v/>
      </c>
      <c r="F177" s="66" t="str" cm="1">
        <f t="array" aca="1" ref="F177" ca="1">IFERROR(INDIRECT(ListeNonClassée[[#This Row],[Liste des opérations]]&amp;"!D65")&amp;"/"&amp;INDIRECT(ListeNonClassée[[#This Row],[Liste des opérations]]&amp;"!E65"),"")</f>
        <v/>
      </c>
      <c r="G177" s="66" t="str" cm="1">
        <f t="array" aca="1" ref="G177" ca="1">IFERROR(INDIRECT(ListeNonClassée[[#This Row],[Liste des opérations]]&amp;"!G65"),"")</f>
        <v/>
      </c>
      <c r="H177" s="66" t="str" cm="1">
        <f t="array" aca="1" ref="H177" ca="1">IFERROR(INDIRECT($B177&amp;"!D66")&amp;"/"&amp;INDIRECT($B177&amp;"!E66"),"")</f>
        <v/>
      </c>
      <c r="I177" s="66" t="str" cm="1">
        <f t="array" aca="1" ref="I177" ca="1">IFERROR(INDIRECT($B177&amp;"!G66"),"")</f>
        <v/>
      </c>
      <c r="J177" s="66" t="str" cm="1">
        <f t="array" aca="1" ref="J177" ca="1">IFERROR(INDIRECT(ListeNonClassée[[#This Row],[Liste des opérations]]&amp;"!D67")&amp;"/"&amp;INDIRECT($B177&amp;"!E67"),"")</f>
        <v/>
      </c>
      <c r="K177" s="66" t="str" cm="1">
        <f t="array" aca="1" ref="K177" ca="1">IFERROR(INDIRECT(ListeNonClassée[[#This Row],[Liste des opérations]]&amp;"!G67"),"")</f>
        <v/>
      </c>
      <c r="L177" s="66" t="str" cm="1">
        <f t="array" aca="1" ref="L177" ca="1">IFERROR(INDIRECT(ListeNonClassée[[#This Row],[Liste des opérations]]&amp;"!D68")&amp;"/"&amp;INDIRECT(ListeNonClassée[[#This Row],[Liste des opérations]]&amp;"!E68"),"")</f>
        <v/>
      </c>
      <c r="M177" s="67" t="str" cm="1">
        <f t="array" aca="1" ref="M177" ca="1">IFERROR(INDIRECT(ListeNonClassée[[#This Row],[Liste des opérations]]&amp;"!D68")/INDIRECT(ListeNonClassée[[#This Row],[Liste des opérations]]&amp;"!E68"),"")</f>
        <v/>
      </c>
      <c r="N177" s="66" t="str" cm="1">
        <f t="array" aca="1" ref="N177" ca="1">IFERROR(INDIRECT(ListeNonClassée[[#This Row],[Liste des opérations]]&amp;"!G68"),"")</f>
        <v/>
      </c>
      <c r="O177" s="139" t="str">
        <f ca="1">IF(ListeNonClassée[[#This Row],[avis]]="favorable",_xlfn.RANK.EQ(ListeNonClassée[[#This Row],[%]],ListeNonClassée[%]),"")</f>
        <v/>
      </c>
      <c r="P177" s="139" t="str">
        <f ca="1">IF(ListeNonClassée[[#This Row],[avis]]="défavorable",_xlfn.RANK.EQ(ListeNonClassée[[#This Row],[%]],ListeNonClassée[%]),"")</f>
        <v/>
      </c>
      <c r="Q177" s="139" t="str">
        <f ca="1">IF(SUM(ListeNonClassée[[#This Row],[Priorisation favorable ]:[Priorisation Défavorable]])=0,"",SUM(ListeNonClassée[[#This Row],[Priorisation favorable ]:[Priorisation Défavorable]]))</f>
        <v/>
      </c>
    </row>
    <row r="178" spans="2:17" ht="12.75" customHeight="1" x14ac:dyDescent="0.2">
      <c r="B178" s="61" t="str" cm="1">
        <f t="array" aca="1" ref="B178" ca="1">IF(ROWS($1:175)&lt;=COUNTA(ListeF),INDEX(MID(ListeF,FIND("]",ListeF)+1,100),ROWS($1:175)),"")</f>
        <v/>
      </c>
      <c r="C178" s="61" t="str" cm="1">
        <f t="array" aca="1" ref="C178" ca="1">IFERROR(INDIRECT(ListeNonClassée[[#This Row],[Liste des opérations]]&amp;"!D10"),"")</f>
        <v/>
      </c>
      <c r="D178" s="137" t="str" cm="1">
        <f t="array" aca="1" ref="D178" ca="1">IFERROR(INDIRECT(ListeNonClassée[[#This Row],[Liste des opérations]]&amp;"!D12"),"")</f>
        <v/>
      </c>
      <c r="E178" s="137" t="str" cm="1">
        <f t="array" aca="1" ref="E178" ca="1">IFERROR(INDIRECT(ListeNonClassée[[#This Row],[Liste des opérations]]&amp;"!g12"),"")</f>
        <v/>
      </c>
      <c r="F178" s="66" t="str" cm="1">
        <f t="array" aca="1" ref="F178" ca="1">IFERROR(INDIRECT(ListeNonClassée[[#This Row],[Liste des opérations]]&amp;"!D65")&amp;"/"&amp;INDIRECT(ListeNonClassée[[#This Row],[Liste des opérations]]&amp;"!E65"),"")</f>
        <v/>
      </c>
      <c r="G178" s="66" t="str" cm="1">
        <f t="array" aca="1" ref="G178" ca="1">IFERROR(INDIRECT(ListeNonClassée[[#This Row],[Liste des opérations]]&amp;"!G65"),"")</f>
        <v/>
      </c>
      <c r="H178" s="66" t="str" cm="1">
        <f t="array" aca="1" ref="H178" ca="1">IFERROR(INDIRECT($B178&amp;"!D66")&amp;"/"&amp;INDIRECT($B178&amp;"!E66"),"")</f>
        <v/>
      </c>
      <c r="I178" s="66" t="str" cm="1">
        <f t="array" aca="1" ref="I178" ca="1">IFERROR(INDIRECT($B178&amp;"!G66"),"")</f>
        <v/>
      </c>
      <c r="J178" s="66" t="str" cm="1">
        <f t="array" aca="1" ref="J178" ca="1">IFERROR(INDIRECT(ListeNonClassée[[#This Row],[Liste des opérations]]&amp;"!D67")&amp;"/"&amp;INDIRECT($B178&amp;"!E67"),"")</f>
        <v/>
      </c>
      <c r="K178" s="66" t="str" cm="1">
        <f t="array" aca="1" ref="K178" ca="1">IFERROR(INDIRECT(ListeNonClassée[[#This Row],[Liste des opérations]]&amp;"!G67"),"")</f>
        <v/>
      </c>
      <c r="L178" s="66" t="str" cm="1">
        <f t="array" aca="1" ref="L178" ca="1">IFERROR(INDIRECT(ListeNonClassée[[#This Row],[Liste des opérations]]&amp;"!D68")&amp;"/"&amp;INDIRECT(ListeNonClassée[[#This Row],[Liste des opérations]]&amp;"!E68"),"")</f>
        <v/>
      </c>
      <c r="M178" s="67" t="str" cm="1">
        <f t="array" aca="1" ref="M178" ca="1">IFERROR(INDIRECT(ListeNonClassée[[#This Row],[Liste des opérations]]&amp;"!D68")/INDIRECT(ListeNonClassée[[#This Row],[Liste des opérations]]&amp;"!E68"),"")</f>
        <v/>
      </c>
      <c r="N178" s="66" t="str" cm="1">
        <f t="array" aca="1" ref="N178" ca="1">IFERROR(INDIRECT(ListeNonClassée[[#This Row],[Liste des opérations]]&amp;"!G68"),"")</f>
        <v/>
      </c>
      <c r="O178" s="139" t="str">
        <f ca="1">IF(ListeNonClassée[[#This Row],[avis]]="favorable",_xlfn.RANK.EQ(ListeNonClassée[[#This Row],[%]],ListeNonClassée[%]),"")</f>
        <v/>
      </c>
      <c r="P178" s="139" t="str">
        <f ca="1">IF(ListeNonClassée[[#This Row],[avis]]="défavorable",_xlfn.RANK.EQ(ListeNonClassée[[#This Row],[%]],ListeNonClassée[%]),"")</f>
        <v/>
      </c>
      <c r="Q178" s="139" t="str">
        <f ca="1">IF(SUM(ListeNonClassée[[#This Row],[Priorisation favorable ]:[Priorisation Défavorable]])=0,"",SUM(ListeNonClassée[[#This Row],[Priorisation favorable ]:[Priorisation Défavorable]]))</f>
        <v/>
      </c>
    </row>
    <row r="179" spans="2:17" ht="12.75" customHeight="1" x14ac:dyDescent="0.2">
      <c r="B179" s="61" t="str" cm="1">
        <f t="array" aca="1" ref="B179" ca="1">IF(ROWS($1:176)&lt;=COUNTA(ListeF),INDEX(MID(ListeF,FIND("]",ListeF)+1,100),ROWS($1:176)),"")</f>
        <v/>
      </c>
      <c r="C179" s="61" t="str" cm="1">
        <f t="array" aca="1" ref="C179" ca="1">IFERROR(INDIRECT(ListeNonClassée[[#This Row],[Liste des opérations]]&amp;"!D10"),"")</f>
        <v/>
      </c>
      <c r="D179" s="137" t="str" cm="1">
        <f t="array" aca="1" ref="D179" ca="1">IFERROR(INDIRECT(ListeNonClassée[[#This Row],[Liste des opérations]]&amp;"!D12"),"")</f>
        <v/>
      </c>
      <c r="E179" s="137" t="str" cm="1">
        <f t="array" aca="1" ref="E179" ca="1">IFERROR(INDIRECT(ListeNonClassée[[#This Row],[Liste des opérations]]&amp;"!g12"),"")</f>
        <v/>
      </c>
      <c r="F179" s="66" t="str" cm="1">
        <f t="array" aca="1" ref="F179" ca="1">IFERROR(INDIRECT(ListeNonClassée[[#This Row],[Liste des opérations]]&amp;"!D65")&amp;"/"&amp;INDIRECT(ListeNonClassée[[#This Row],[Liste des opérations]]&amp;"!E65"),"")</f>
        <v/>
      </c>
      <c r="G179" s="66" t="str" cm="1">
        <f t="array" aca="1" ref="G179" ca="1">IFERROR(INDIRECT(ListeNonClassée[[#This Row],[Liste des opérations]]&amp;"!G65"),"")</f>
        <v/>
      </c>
      <c r="H179" s="66" t="str" cm="1">
        <f t="array" aca="1" ref="H179" ca="1">IFERROR(INDIRECT($B179&amp;"!D66")&amp;"/"&amp;INDIRECT($B179&amp;"!E66"),"")</f>
        <v/>
      </c>
      <c r="I179" s="66" t="str" cm="1">
        <f t="array" aca="1" ref="I179" ca="1">IFERROR(INDIRECT($B179&amp;"!G66"),"")</f>
        <v/>
      </c>
      <c r="J179" s="66" t="str" cm="1">
        <f t="array" aca="1" ref="J179" ca="1">IFERROR(INDIRECT(ListeNonClassée[[#This Row],[Liste des opérations]]&amp;"!D67")&amp;"/"&amp;INDIRECT($B179&amp;"!E67"),"")</f>
        <v/>
      </c>
      <c r="K179" s="66" t="str" cm="1">
        <f t="array" aca="1" ref="K179" ca="1">IFERROR(INDIRECT(ListeNonClassée[[#This Row],[Liste des opérations]]&amp;"!G67"),"")</f>
        <v/>
      </c>
      <c r="L179" s="66" t="str" cm="1">
        <f t="array" aca="1" ref="L179" ca="1">IFERROR(INDIRECT(ListeNonClassée[[#This Row],[Liste des opérations]]&amp;"!D68")&amp;"/"&amp;INDIRECT(ListeNonClassée[[#This Row],[Liste des opérations]]&amp;"!E68"),"")</f>
        <v/>
      </c>
      <c r="M179" s="67" t="str" cm="1">
        <f t="array" aca="1" ref="M179" ca="1">IFERROR(INDIRECT(ListeNonClassée[[#This Row],[Liste des opérations]]&amp;"!D68")/INDIRECT(ListeNonClassée[[#This Row],[Liste des opérations]]&amp;"!E68"),"")</f>
        <v/>
      </c>
      <c r="N179" s="66" t="str" cm="1">
        <f t="array" aca="1" ref="N179" ca="1">IFERROR(INDIRECT(ListeNonClassée[[#This Row],[Liste des opérations]]&amp;"!G68"),"")</f>
        <v/>
      </c>
      <c r="O179" s="139" t="str">
        <f ca="1">IF(ListeNonClassée[[#This Row],[avis]]="favorable",_xlfn.RANK.EQ(ListeNonClassée[[#This Row],[%]],ListeNonClassée[%]),"")</f>
        <v/>
      </c>
      <c r="P179" s="139" t="str">
        <f ca="1">IF(ListeNonClassée[[#This Row],[avis]]="défavorable",_xlfn.RANK.EQ(ListeNonClassée[[#This Row],[%]],ListeNonClassée[%]),"")</f>
        <v/>
      </c>
      <c r="Q179" s="139" t="str">
        <f ca="1">IF(SUM(ListeNonClassée[[#This Row],[Priorisation favorable ]:[Priorisation Défavorable]])=0,"",SUM(ListeNonClassée[[#This Row],[Priorisation favorable ]:[Priorisation Défavorable]]))</f>
        <v/>
      </c>
    </row>
    <row r="180" spans="2:17" ht="12.75" customHeight="1" x14ac:dyDescent="0.2">
      <c r="B180" s="61" t="str" cm="1">
        <f t="array" aca="1" ref="B180" ca="1">IF(ROWS($1:177)&lt;=COUNTA(ListeF),INDEX(MID(ListeF,FIND("]",ListeF)+1,100),ROWS($1:177)),"")</f>
        <v/>
      </c>
      <c r="C180" s="61" t="str" cm="1">
        <f t="array" aca="1" ref="C180" ca="1">IFERROR(INDIRECT(ListeNonClassée[[#This Row],[Liste des opérations]]&amp;"!D10"),"")</f>
        <v/>
      </c>
      <c r="D180" s="137" t="str" cm="1">
        <f t="array" aca="1" ref="D180" ca="1">IFERROR(INDIRECT(ListeNonClassée[[#This Row],[Liste des opérations]]&amp;"!D12"),"")</f>
        <v/>
      </c>
      <c r="E180" s="137" t="str" cm="1">
        <f t="array" aca="1" ref="E180" ca="1">IFERROR(INDIRECT(ListeNonClassée[[#This Row],[Liste des opérations]]&amp;"!g12"),"")</f>
        <v/>
      </c>
      <c r="F180" s="66" t="str" cm="1">
        <f t="array" aca="1" ref="F180" ca="1">IFERROR(INDIRECT(ListeNonClassée[[#This Row],[Liste des opérations]]&amp;"!D65")&amp;"/"&amp;INDIRECT(ListeNonClassée[[#This Row],[Liste des opérations]]&amp;"!E65"),"")</f>
        <v/>
      </c>
      <c r="G180" s="66" t="str" cm="1">
        <f t="array" aca="1" ref="G180" ca="1">IFERROR(INDIRECT(ListeNonClassée[[#This Row],[Liste des opérations]]&amp;"!G65"),"")</f>
        <v/>
      </c>
      <c r="H180" s="66" t="str" cm="1">
        <f t="array" aca="1" ref="H180" ca="1">IFERROR(INDIRECT($B180&amp;"!D66")&amp;"/"&amp;INDIRECT($B180&amp;"!E66"),"")</f>
        <v/>
      </c>
      <c r="I180" s="66" t="str" cm="1">
        <f t="array" aca="1" ref="I180" ca="1">IFERROR(INDIRECT($B180&amp;"!G66"),"")</f>
        <v/>
      </c>
      <c r="J180" s="66" t="str" cm="1">
        <f t="array" aca="1" ref="J180" ca="1">IFERROR(INDIRECT(ListeNonClassée[[#This Row],[Liste des opérations]]&amp;"!D67")&amp;"/"&amp;INDIRECT($B180&amp;"!E67"),"")</f>
        <v/>
      </c>
      <c r="K180" s="66" t="str" cm="1">
        <f t="array" aca="1" ref="K180" ca="1">IFERROR(INDIRECT(ListeNonClassée[[#This Row],[Liste des opérations]]&amp;"!G67"),"")</f>
        <v/>
      </c>
      <c r="L180" s="66" t="str" cm="1">
        <f t="array" aca="1" ref="L180" ca="1">IFERROR(INDIRECT(ListeNonClassée[[#This Row],[Liste des opérations]]&amp;"!D68")&amp;"/"&amp;INDIRECT(ListeNonClassée[[#This Row],[Liste des opérations]]&amp;"!E68"),"")</f>
        <v/>
      </c>
      <c r="M180" s="67" t="str" cm="1">
        <f t="array" aca="1" ref="M180" ca="1">IFERROR(INDIRECT(ListeNonClassée[[#This Row],[Liste des opérations]]&amp;"!D68")/INDIRECT(ListeNonClassée[[#This Row],[Liste des opérations]]&amp;"!E68"),"")</f>
        <v/>
      </c>
      <c r="N180" s="66" t="str" cm="1">
        <f t="array" aca="1" ref="N180" ca="1">IFERROR(INDIRECT(ListeNonClassée[[#This Row],[Liste des opérations]]&amp;"!G68"),"")</f>
        <v/>
      </c>
      <c r="O180" s="139" t="str">
        <f ca="1">IF(ListeNonClassée[[#This Row],[avis]]="favorable",_xlfn.RANK.EQ(ListeNonClassée[[#This Row],[%]],ListeNonClassée[%]),"")</f>
        <v/>
      </c>
      <c r="P180" s="139" t="str">
        <f ca="1">IF(ListeNonClassée[[#This Row],[avis]]="défavorable",_xlfn.RANK.EQ(ListeNonClassée[[#This Row],[%]],ListeNonClassée[%]),"")</f>
        <v/>
      </c>
      <c r="Q180" s="139" t="str">
        <f ca="1">IF(SUM(ListeNonClassée[[#This Row],[Priorisation favorable ]:[Priorisation Défavorable]])=0,"",SUM(ListeNonClassée[[#This Row],[Priorisation favorable ]:[Priorisation Défavorable]]))</f>
        <v/>
      </c>
    </row>
    <row r="181" spans="2:17" ht="12.75" customHeight="1" x14ac:dyDescent="0.2">
      <c r="B181" s="61" t="str" cm="1">
        <f t="array" aca="1" ref="B181" ca="1">IF(ROWS($1:178)&lt;=COUNTA(ListeF),INDEX(MID(ListeF,FIND("]",ListeF)+1,100),ROWS($1:178)),"")</f>
        <v/>
      </c>
      <c r="C181" s="61" t="str" cm="1">
        <f t="array" aca="1" ref="C181" ca="1">IFERROR(INDIRECT(ListeNonClassée[[#This Row],[Liste des opérations]]&amp;"!D10"),"")</f>
        <v/>
      </c>
      <c r="D181" s="137" t="str" cm="1">
        <f t="array" aca="1" ref="D181" ca="1">IFERROR(INDIRECT(ListeNonClassée[[#This Row],[Liste des opérations]]&amp;"!D12"),"")</f>
        <v/>
      </c>
      <c r="E181" s="137" t="str" cm="1">
        <f t="array" aca="1" ref="E181" ca="1">IFERROR(INDIRECT(ListeNonClassée[[#This Row],[Liste des opérations]]&amp;"!g12"),"")</f>
        <v/>
      </c>
      <c r="F181" s="66" t="str" cm="1">
        <f t="array" aca="1" ref="F181" ca="1">IFERROR(INDIRECT(ListeNonClassée[[#This Row],[Liste des opérations]]&amp;"!D65")&amp;"/"&amp;INDIRECT(ListeNonClassée[[#This Row],[Liste des opérations]]&amp;"!E65"),"")</f>
        <v/>
      </c>
      <c r="G181" s="66" t="str" cm="1">
        <f t="array" aca="1" ref="G181" ca="1">IFERROR(INDIRECT(ListeNonClassée[[#This Row],[Liste des opérations]]&amp;"!G65"),"")</f>
        <v/>
      </c>
      <c r="H181" s="66" t="str" cm="1">
        <f t="array" aca="1" ref="H181" ca="1">IFERROR(INDIRECT($B181&amp;"!D66")&amp;"/"&amp;INDIRECT($B181&amp;"!E66"),"")</f>
        <v/>
      </c>
      <c r="I181" s="66" t="str" cm="1">
        <f t="array" aca="1" ref="I181" ca="1">IFERROR(INDIRECT($B181&amp;"!G66"),"")</f>
        <v/>
      </c>
      <c r="J181" s="66" t="str" cm="1">
        <f t="array" aca="1" ref="J181" ca="1">IFERROR(INDIRECT(ListeNonClassée[[#This Row],[Liste des opérations]]&amp;"!D67")&amp;"/"&amp;INDIRECT($B181&amp;"!E67"),"")</f>
        <v/>
      </c>
      <c r="K181" s="66" t="str" cm="1">
        <f t="array" aca="1" ref="K181" ca="1">IFERROR(INDIRECT(ListeNonClassée[[#This Row],[Liste des opérations]]&amp;"!G67"),"")</f>
        <v/>
      </c>
      <c r="L181" s="66" t="str" cm="1">
        <f t="array" aca="1" ref="L181" ca="1">IFERROR(INDIRECT(ListeNonClassée[[#This Row],[Liste des opérations]]&amp;"!D68")&amp;"/"&amp;INDIRECT(ListeNonClassée[[#This Row],[Liste des opérations]]&amp;"!E68"),"")</f>
        <v/>
      </c>
      <c r="M181" s="67" t="str" cm="1">
        <f t="array" aca="1" ref="M181" ca="1">IFERROR(INDIRECT(ListeNonClassée[[#This Row],[Liste des opérations]]&amp;"!D68")/INDIRECT(ListeNonClassée[[#This Row],[Liste des opérations]]&amp;"!E68"),"")</f>
        <v/>
      </c>
      <c r="N181" s="66" t="str" cm="1">
        <f t="array" aca="1" ref="N181" ca="1">IFERROR(INDIRECT(ListeNonClassée[[#This Row],[Liste des opérations]]&amp;"!G68"),"")</f>
        <v/>
      </c>
      <c r="O181" s="139" t="str">
        <f ca="1">IF(ListeNonClassée[[#This Row],[avis]]="favorable",_xlfn.RANK.EQ(ListeNonClassée[[#This Row],[%]],ListeNonClassée[%]),"")</f>
        <v/>
      </c>
      <c r="P181" s="139" t="str">
        <f ca="1">IF(ListeNonClassée[[#This Row],[avis]]="défavorable",_xlfn.RANK.EQ(ListeNonClassée[[#This Row],[%]],ListeNonClassée[%]),"")</f>
        <v/>
      </c>
      <c r="Q181" s="139" t="str">
        <f ca="1">IF(SUM(ListeNonClassée[[#This Row],[Priorisation favorable ]:[Priorisation Défavorable]])=0,"",SUM(ListeNonClassée[[#This Row],[Priorisation favorable ]:[Priorisation Défavorable]]))</f>
        <v/>
      </c>
    </row>
    <row r="182" spans="2:17" ht="12.75" customHeight="1" x14ac:dyDescent="0.2">
      <c r="B182" s="61" t="str" cm="1">
        <f t="array" aca="1" ref="B182" ca="1">IF(ROWS($1:179)&lt;=COUNTA(ListeF),INDEX(MID(ListeF,FIND("]",ListeF)+1,100),ROWS($1:179)),"")</f>
        <v/>
      </c>
      <c r="C182" s="61" t="str" cm="1">
        <f t="array" aca="1" ref="C182" ca="1">IFERROR(INDIRECT(ListeNonClassée[[#This Row],[Liste des opérations]]&amp;"!D10"),"")</f>
        <v/>
      </c>
      <c r="D182" s="137" t="str" cm="1">
        <f t="array" aca="1" ref="D182" ca="1">IFERROR(INDIRECT(ListeNonClassée[[#This Row],[Liste des opérations]]&amp;"!D12"),"")</f>
        <v/>
      </c>
      <c r="E182" s="137" t="str" cm="1">
        <f t="array" aca="1" ref="E182" ca="1">IFERROR(INDIRECT(ListeNonClassée[[#This Row],[Liste des opérations]]&amp;"!g12"),"")</f>
        <v/>
      </c>
      <c r="F182" s="66" t="str" cm="1">
        <f t="array" aca="1" ref="F182" ca="1">IFERROR(INDIRECT(ListeNonClassée[[#This Row],[Liste des opérations]]&amp;"!D65")&amp;"/"&amp;INDIRECT(ListeNonClassée[[#This Row],[Liste des opérations]]&amp;"!E65"),"")</f>
        <v/>
      </c>
      <c r="G182" s="66" t="str" cm="1">
        <f t="array" aca="1" ref="G182" ca="1">IFERROR(INDIRECT(ListeNonClassée[[#This Row],[Liste des opérations]]&amp;"!G65"),"")</f>
        <v/>
      </c>
      <c r="H182" s="66" t="str" cm="1">
        <f t="array" aca="1" ref="H182" ca="1">IFERROR(INDIRECT($B182&amp;"!D66")&amp;"/"&amp;INDIRECT($B182&amp;"!E66"),"")</f>
        <v/>
      </c>
      <c r="I182" s="66" t="str" cm="1">
        <f t="array" aca="1" ref="I182" ca="1">IFERROR(INDIRECT($B182&amp;"!G66"),"")</f>
        <v/>
      </c>
      <c r="J182" s="66" t="str" cm="1">
        <f t="array" aca="1" ref="J182" ca="1">IFERROR(INDIRECT(ListeNonClassée[[#This Row],[Liste des opérations]]&amp;"!D67")&amp;"/"&amp;INDIRECT($B182&amp;"!E67"),"")</f>
        <v/>
      </c>
      <c r="K182" s="66" t="str" cm="1">
        <f t="array" aca="1" ref="K182" ca="1">IFERROR(INDIRECT(ListeNonClassée[[#This Row],[Liste des opérations]]&amp;"!G67"),"")</f>
        <v/>
      </c>
      <c r="L182" s="66" t="str" cm="1">
        <f t="array" aca="1" ref="L182" ca="1">IFERROR(INDIRECT(ListeNonClassée[[#This Row],[Liste des opérations]]&amp;"!D68")&amp;"/"&amp;INDIRECT(ListeNonClassée[[#This Row],[Liste des opérations]]&amp;"!E68"),"")</f>
        <v/>
      </c>
      <c r="M182" s="67" t="str" cm="1">
        <f t="array" aca="1" ref="M182" ca="1">IFERROR(INDIRECT(ListeNonClassée[[#This Row],[Liste des opérations]]&amp;"!D68")/INDIRECT(ListeNonClassée[[#This Row],[Liste des opérations]]&amp;"!E68"),"")</f>
        <v/>
      </c>
      <c r="N182" s="66" t="str" cm="1">
        <f t="array" aca="1" ref="N182" ca="1">IFERROR(INDIRECT(ListeNonClassée[[#This Row],[Liste des opérations]]&amp;"!G68"),"")</f>
        <v/>
      </c>
      <c r="O182" s="139" t="str">
        <f ca="1">IF(ListeNonClassée[[#This Row],[avis]]="favorable",_xlfn.RANK.EQ(ListeNonClassée[[#This Row],[%]],ListeNonClassée[%]),"")</f>
        <v/>
      </c>
      <c r="P182" s="139" t="str">
        <f ca="1">IF(ListeNonClassée[[#This Row],[avis]]="défavorable",_xlfn.RANK.EQ(ListeNonClassée[[#This Row],[%]],ListeNonClassée[%]),"")</f>
        <v/>
      </c>
      <c r="Q182" s="139" t="str">
        <f ca="1">IF(SUM(ListeNonClassée[[#This Row],[Priorisation favorable ]:[Priorisation Défavorable]])=0,"",SUM(ListeNonClassée[[#This Row],[Priorisation favorable ]:[Priorisation Défavorable]]))</f>
        <v/>
      </c>
    </row>
    <row r="183" spans="2:17" ht="12.75" customHeight="1" x14ac:dyDescent="0.2">
      <c r="B183" s="61" t="str" cm="1">
        <f t="array" aca="1" ref="B183" ca="1">IF(ROWS($1:180)&lt;=COUNTA(ListeF),INDEX(MID(ListeF,FIND("]",ListeF)+1,100),ROWS($1:180)),"")</f>
        <v/>
      </c>
      <c r="C183" s="61" t="str" cm="1">
        <f t="array" aca="1" ref="C183" ca="1">IFERROR(INDIRECT(ListeNonClassée[[#This Row],[Liste des opérations]]&amp;"!D10"),"")</f>
        <v/>
      </c>
      <c r="D183" s="137" t="str" cm="1">
        <f t="array" aca="1" ref="D183" ca="1">IFERROR(INDIRECT(ListeNonClassée[[#This Row],[Liste des opérations]]&amp;"!D12"),"")</f>
        <v/>
      </c>
      <c r="E183" s="137" t="str" cm="1">
        <f t="array" aca="1" ref="E183" ca="1">IFERROR(INDIRECT(ListeNonClassée[[#This Row],[Liste des opérations]]&amp;"!g12"),"")</f>
        <v/>
      </c>
      <c r="F183" s="66" t="str" cm="1">
        <f t="array" aca="1" ref="F183" ca="1">IFERROR(INDIRECT(ListeNonClassée[[#This Row],[Liste des opérations]]&amp;"!D65")&amp;"/"&amp;INDIRECT(ListeNonClassée[[#This Row],[Liste des opérations]]&amp;"!E65"),"")</f>
        <v/>
      </c>
      <c r="G183" s="66" t="str" cm="1">
        <f t="array" aca="1" ref="G183" ca="1">IFERROR(INDIRECT(ListeNonClassée[[#This Row],[Liste des opérations]]&amp;"!G65"),"")</f>
        <v/>
      </c>
      <c r="H183" s="66" t="str" cm="1">
        <f t="array" aca="1" ref="H183" ca="1">IFERROR(INDIRECT($B183&amp;"!D66")&amp;"/"&amp;INDIRECT($B183&amp;"!E66"),"")</f>
        <v/>
      </c>
      <c r="I183" s="66" t="str" cm="1">
        <f t="array" aca="1" ref="I183" ca="1">IFERROR(INDIRECT($B183&amp;"!G66"),"")</f>
        <v/>
      </c>
      <c r="J183" s="66" t="str" cm="1">
        <f t="array" aca="1" ref="J183" ca="1">IFERROR(INDIRECT(ListeNonClassée[[#This Row],[Liste des opérations]]&amp;"!D67")&amp;"/"&amp;INDIRECT($B183&amp;"!E67"),"")</f>
        <v/>
      </c>
      <c r="K183" s="66" t="str" cm="1">
        <f t="array" aca="1" ref="K183" ca="1">IFERROR(INDIRECT(ListeNonClassée[[#This Row],[Liste des opérations]]&amp;"!G67"),"")</f>
        <v/>
      </c>
      <c r="L183" s="66" t="str" cm="1">
        <f t="array" aca="1" ref="L183" ca="1">IFERROR(INDIRECT(ListeNonClassée[[#This Row],[Liste des opérations]]&amp;"!D68")&amp;"/"&amp;INDIRECT(ListeNonClassée[[#This Row],[Liste des opérations]]&amp;"!E68"),"")</f>
        <v/>
      </c>
      <c r="M183" s="67" t="str" cm="1">
        <f t="array" aca="1" ref="M183" ca="1">IFERROR(INDIRECT(ListeNonClassée[[#This Row],[Liste des opérations]]&amp;"!D68")/INDIRECT(ListeNonClassée[[#This Row],[Liste des opérations]]&amp;"!E68"),"")</f>
        <v/>
      </c>
      <c r="N183" s="66" t="str" cm="1">
        <f t="array" aca="1" ref="N183" ca="1">IFERROR(INDIRECT(ListeNonClassée[[#This Row],[Liste des opérations]]&amp;"!G68"),"")</f>
        <v/>
      </c>
      <c r="O183" s="139" t="str">
        <f ca="1">IF(ListeNonClassée[[#This Row],[avis]]="favorable",_xlfn.RANK.EQ(ListeNonClassée[[#This Row],[%]],ListeNonClassée[%]),"")</f>
        <v/>
      </c>
      <c r="P183" s="139" t="str">
        <f ca="1">IF(ListeNonClassée[[#This Row],[avis]]="défavorable",_xlfn.RANK.EQ(ListeNonClassée[[#This Row],[%]],ListeNonClassée[%]),"")</f>
        <v/>
      </c>
      <c r="Q183" s="139" t="str">
        <f ca="1">IF(SUM(ListeNonClassée[[#This Row],[Priorisation favorable ]:[Priorisation Défavorable]])=0,"",SUM(ListeNonClassée[[#This Row],[Priorisation favorable ]:[Priorisation Défavorable]]))</f>
        <v/>
      </c>
    </row>
    <row r="184" spans="2:17" ht="12.75" customHeight="1" x14ac:dyDescent="0.2">
      <c r="B184" s="61" t="str" cm="1">
        <f t="array" aca="1" ref="B184" ca="1">IF(ROWS($1:181)&lt;=COUNTA(ListeF),INDEX(MID(ListeF,FIND("]",ListeF)+1,100),ROWS($1:181)),"")</f>
        <v/>
      </c>
      <c r="C184" s="61" t="str" cm="1">
        <f t="array" aca="1" ref="C184" ca="1">IFERROR(INDIRECT(ListeNonClassée[[#This Row],[Liste des opérations]]&amp;"!D10"),"")</f>
        <v/>
      </c>
      <c r="D184" s="137" t="str" cm="1">
        <f t="array" aca="1" ref="D184" ca="1">IFERROR(INDIRECT(ListeNonClassée[[#This Row],[Liste des opérations]]&amp;"!D12"),"")</f>
        <v/>
      </c>
      <c r="E184" s="137" t="str" cm="1">
        <f t="array" aca="1" ref="E184" ca="1">IFERROR(INDIRECT(ListeNonClassée[[#This Row],[Liste des opérations]]&amp;"!g12"),"")</f>
        <v/>
      </c>
      <c r="F184" s="66" t="str" cm="1">
        <f t="array" aca="1" ref="F184" ca="1">IFERROR(INDIRECT(ListeNonClassée[[#This Row],[Liste des opérations]]&amp;"!D65")&amp;"/"&amp;INDIRECT(ListeNonClassée[[#This Row],[Liste des opérations]]&amp;"!E65"),"")</f>
        <v/>
      </c>
      <c r="G184" s="66" t="str" cm="1">
        <f t="array" aca="1" ref="G184" ca="1">IFERROR(INDIRECT(ListeNonClassée[[#This Row],[Liste des opérations]]&amp;"!G65"),"")</f>
        <v/>
      </c>
      <c r="H184" s="66" t="str" cm="1">
        <f t="array" aca="1" ref="H184" ca="1">IFERROR(INDIRECT($B184&amp;"!D66")&amp;"/"&amp;INDIRECT($B184&amp;"!E66"),"")</f>
        <v/>
      </c>
      <c r="I184" s="66" t="str" cm="1">
        <f t="array" aca="1" ref="I184" ca="1">IFERROR(INDIRECT($B184&amp;"!G66"),"")</f>
        <v/>
      </c>
      <c r="J184" s="66" t="str" cm="1">
        <f t="array" aca="1" ref="J184" ca="1">IFERROR(INDIRECT(ListeNonClassée[[#This Row],[Liste des opérations]]&amp;"!D67")&amp;"/"&amp;INDIRECT($B184&amp;"!E67"),"")</f>
        <v/>
      </c>
      <c r="K184" s="66" t="str" cm="1">
        <f t="array" aca="1" ref="K184" ca="1">IFERROR(INDIRECT(ListeNonClassée[[#This Row],[Liste des opérations]]&amp;"!G67"),"")</f>
        <v/>
      </c>
      <c r="L184" s="66" t="str" cm="1">
        <f t="array" aca="1" ref="L184" ca="1">IFERROR(INDIRECT(ListeNonClassée[[#This Row],[Liste des opérations]]&amp;"!D68")&amp;"/"&amp;INDIRECT(ListeNonClassée[[#This Row],[Liste des opérations]]&amp;"!E68"),"")</f>
        <v/>
      </c>
      <c r="M184" s="67" t="str" cm="1">
        <f t="array" aca="1" ref="M184" ca="1">IFERROR(INDIRECT(ListeNonClassée[[#This Row],[Liste des opérations]]&amp;"!D68")/INDIRECT(ListeNonClassée[[#This Row],[Liste des opérations]]&amp;"!E68"),"")</f>
        <v/>
      </c>
      <c r="N184" s="66" t="str" cm="1">
        <f t="array" aca="1" ref="N184" ca="1">IFERROR(INDIRECT(ListeNonClassée[[#This Row],[Liste des opérations]]&amp;"!G68"),"")</f>
        <v/>
      </c>
      <c r="O184" s="139" t="str">
        <f ca="1">IF(ListeNonClassée[[#This Row],[avis]]="favorable",_xlfn.RANK.EQ(ListeNonClassée[[#This Row],[%]],ListeNonClassée[%]),"")</f>
        <v/>
      </c>
      <c r="P184" s="139" t="str">
        <f ca="1">IF(ListeNonClassée[[#This Row],[avis]]="défavorable",_xlfn.RANK.EQ(ListeNonClassée[[#This Row],[%]],ListeNonClassée[%]),"")</f>
        <v/>
      </c>
      <c r="Q184" s="139" t="str">
        <f ca="1">IF(SUM(ListeNonClassée[[#This Row],[Priorisation favorable ]:[Priorisation Défavorable]])=0,"",SUM(ListeNonClassée[[#This Row],[Priorisation favorable ]:[Priorisation Défavorable]]))</f>
        <v/>
      </c>
    </row>
    <row r="185" spans="2:17" ht="12.75" customHeight="1" x14ac:dyDescent="0.2">
      <c r="B185" s="61" t="str" cm="1">
        <f t="array" aca="1" ref="B185" ca="1">IF(ROWS($1:182)&lt;=COUNTA(ListeF),INDEX(MID(ListeF,FIND("]",ListeF)+1,100),ROWS($1:182)),"")</f>
        <v/>
      </c>
      <c r="C185" s="61" t="str" cm="1">
        <f t="array" aca="1" ref="C185" ca="1">IFERROR(INDIRECT(ListeNonClassée[[#This Row],[Liste des opérations]]&amp;"!D10"),"")</f>
        <v/>
      </c>
      <c r="D185" s="137" t="str" cm="1">
        <f t="array" aca="1" ref="D185" ca="1">IFERROR(INDIRECT(ListeNonClassée[[#This Row],[Liste des opérations]]&amp;"!D12"),"")</f>
        <v/>
      </c>
      <c r="E185" s="137" t="str" cm="1">
        <f t="array" aca="1" ref="E185" ca="1">IFERROR(INDIRECT(ListeNonClassée[[#This Row],[Liste des opérations]]&amp;"!g12"),"")</f>
        <v/>
      </c>
      <c r="F185" s="66" t="str" cm="1">
        <f t="array" aca="1" ref="F185" ca="1">IFERROR(INDIRECT(ListeNonClassée[[#This Row],[Liste des opérations]]&amp;"!D65")&amp;"/"&amp;INDIRECT(ListeNonClassée[[#This Row],[Liste des opérations]]&amp;"!E65"),"")</f>
        <v/>
      </c>
      <c r="G185" s="66" t="str" cm="1">
        <f t="array" aca="1" ref="G185" ca="1">IFERROR(INDIRECT(ListeNonClassée[[#This Row],[Liste des opérations]]&amp;"!G65"),"")</f>
        <v/>
      </c>
      <c r="H185" s="66" t="str" cm="1">
        <f t="array" aca="1" ref="H185" ca="1">IFERROR(INDIRECT($B185&amp;"!D66")&amp;"/"&amp;INDIRECT($B185&amp;"!E66"),"")</f>
        <v/>
      </c>
      <c r="I185" s="66" t="str" cm="1">
        <f t="array" aca="1" ref="I185" ca="1">IFERROR(INDIRECT($B185&amp;"!G66"),"")</f>
        <v/>
      </c>
      <c r="J185" s="66" t="str" cm="1">
        <f t="array" aca="1" ref="J185" ca="1">IFERROR(INDIRECT(ListeNonClassée[[#This Row],[Liste des opérations]]&amp;"!D67")&amp;"/"&amp;INDIRECT($B185&amp;"!E67"),"")</f>
        <v/>
      </c>
      <c r="K185" s="66" t="str" cm="1">
        <f t="array" aca="1" ref="K185" ca="1">IFERROR(INDIRECT(ListeNonClassée[[#This Row],[Liste des opérations]]&amp;"!G67"),"")</f>
        <v/>
      </c>
      <c r="L185" s="66" t="str" cm="1">
        <f t="array" aca="1" ref="L185" ca="1">IFERROR(INDIRECT(ListeNonClassée[[#This Row],[Liste des opérations]]&amp;"!D68")&amp;"/"&amp;INDIRECT(ListeNonClassée[[#This Row],[Liste des opérations]]&amp;"!E68"),"")</f>
        <v/>
      </c>
      <c r="M185" s="67" t="str" cm="1">
        <f t="array" aca="1" ref="M185" ca="1">IFERROR(INDIRECT(ListeNonClassée[[#This Row],[Liste des opérations]]&amp;"!D68")/INDIRECT(ListeNonClassée[[#This Row],[Liste des opérations]]&amp;"!E68"),"")</f>
        <v/>
      </c>
      <c r="N185" s="66" t="str" cm="1">
        <f t="array" aca="1" ref="N185" ca="1">IFERROR(INDIRECT(ListeNonClassée[[#This Row],[Liste des opérations]]&amp;"!G68"),"")</f>
        <v/>
      </c>
      <c r="O185" s="139" t="str">
        <f ca="1">IF(ListeNonClassée[[#This Row],[avis]]="favorable",_xlfn.RANK.EQ(ListeNonClassée[[#This Row],[%]],ListeNonClassée[%]),"")</f>
        <v/>
      </c>
      <c r="P185" s="139" t="str">
        <f ca="1">IF(ListeNonClassée[[#This Row],[avis]]="défavorable",_xlfn.RANK.EQ(ListeNonClassée[[#This Row],[%]],ListeNonClassée[%]),"")</f>
        <v/>
      </c>
      <c r="Q185" s="139" t="str">
        <f ca="1">IF(SUM(ListeNonClassée[[#This Row],[Priorisation favorable ]:[Priorisation Défavorable]])=0,"",SUM(ListeNonClassée[[#This Row],[Priorisation favorable ]:[Priorisation Défavorable]]))</f>
        <v/>
      </c>
    </row>
    <row r="186" spans="2:17" ht="12.75" customHeight="1" x14ac:dyDescent="0.2">
      <c r="B186" s="61" t="str" cm="1">
        <f t="array" aca="1" ref="B186" ca="1">IF(ROWS($1:183)&lt;=COUNTA(ListeF),INDEX(MID(ListeF,FIND("]",ListeF)+1,100),ROWS($1:183)),"")</f>
        <v/>
      </c>
      <c r="C186" s="61" t="str" cm="1">
        <f t="array" aca="1" ref="C186" ca="1">IFERROR(INDIRECT(ListeNonClassée[[#This Row],[Liste des opérations]]&amp;"!D10"),"")</f>
        <v/>
      </c>
      <c r="D186" s="137" t="str" cm="1">
        <f t="array" aca="1" ref="D186" ca="1">IFERROR(INDIRECT(ListeNonClassée[[#This Row],[Liste des opérations]]&amp;"!D12"),"")</f>
        <v/>
      </c>
      <c r="E186" s="137" t="str" cm="1">
        <f t="array" aca="1" ref="E186" ca="1">IFERROR(INDIRECT(ListeNonClassée[[#This Row],[Liste des opérations]]&amp;"!g12"),"")</f>
        <v/>
      </c>
      <c r="F186" s="66" t="str" cm="1">
        <f t="array" aca="1" ref="F186" ca="1">IFERROR(INDIRECT(ListeNonClassée[[#This Row],[Liste des opérations]]&amp;"!D65")&amp;"/"&amp;INDIRECT(ListeNonClassée[[#This Row],[Liste des opérations]]&amp;"!E65"),"")</f>
        <v/>
      </c>
      <c r="G186" s="66" t="str" cm="1">
        <f t="array" aca="1" ref="G186" ca="1">IFERROR(INDIRECT(ListeNonClassée[[#This Row],[Liste des opérations]]&amp;"!G65"),"")</f>
        <v/>
      </c>
      <c r="H186" s="66" t="str" cm="1">
        <f t="array" aca="1" ref="H186" ca="1">IFERROR(INDIRECT($B186&amp;"!D66")&amp;"/"&amp;INDIRECT($B186&amp;"!E66"),"")</f>
        <v/>
      </c>
      <c r="I186" s="66" t="str" cm="1">
        <f t="array" aca="1" ref="I186" ca="1">IFERROR(INDIRECT($B186&amp;"!G66"),"")</f>
        <v/>
      </c>
      <c r="J186" s="66" t="str" cm="1">
        <f t="array" aca="1" ref="J186" ca="1">IFERROR(INDIRECT(ListeNonClassée[[#This Row],[Liste des opérations]]&amp;"!D67")&amp;"/"&amp;INDIRECT($B186&amp;"!E67"),"")</f>
        <v/>
      </c>
      <c r="K186" s="66" t="str" cm="1">
        <f t="array" aca="1" ref="K186" ca="1">IFERROR(INDIRECT(ListeNonClassée[[#This Row],[Liste des opérations]]&amp;"!G67"),"")</f>
        <v/>
      </c>
      <c r="L186" s="66" t="str" cm="1">
        <f t="array" aca="1" ref="L186" ca="1">IFERROR(INDIRECT(ListeNonClassée[[#This Row],[Liste des opérations]]&amp;"!D68")&amp;"/"&amp;INDIRECT(ListeNonClassée[[#This Row],[Liste des opérations]]&amp;"!E68"),"")</f>
        <v/>
      </c>
      <c r="M186" s="67" t="str" cm="1">
        <f t="array" aca="1" ref="M186" ca="1">IFERROR(INDIRECT(ListeNonClassée[[#This Row],[Liste des opérations]]&amp;"!D68")/INDIRECT(ListeNonClassée[[#This Row],[Liste des opérations]]&amp;"!E68"),"")</f>
        <v/>
      </c>
      <c r="N186" s="66" t="str" cm="1">
        <f t="array" aca="1" ref="N186" ca="1">IFERROR(INDIRECT(ListeNonClassée[[#This Row],[Liste des opérations]]&amp;"!G68"),"")</f>
        <v/>
      </c>
      <c r="O186" s="139" t="str">
        <f ca="1">IF(ListeNonClassée[[#This Row],[avis]]="favorable",_xlfn.RANK.EQ(ListeNonClassée[[#This Row],[%]],ListeNonClassée[%]),"")</f>
        <v/>
      </c>
      <c r="P186" s="139" t="str">
        <f ca="1">IF(ListeNonClassée[[#This Row],[avis]]="défavorable",_xlfn.RANK.EQ(ListeNonClassée[[#This Row],[%]],ListeNonClassée[%]),"")</f>
        <v/>
      </c>
      <c r="Q186" s="139" t="str">
        <f ca="1">IF(SUM(ListeNonClassée[[#This Row],[Priorisation favorable ]:[Priorisation Défavorable]])=0,"",SUM(ListeNonClassée[[#This Row],[Priorisation favorable ]:[Priorisation Défavorable]]))</f>
        <v/>
      </c>
    </row>
    <row r="187" spans="2:17" ht="12.75" customHeight="1" x14ac:dyDescent="0.2">
      <c r="B187" s="61" t="str" cm="1">
        <f t="array" aca="1" ref="B187" ca="1">IF(ROWS($1:184)&lt;=COUNTA(ListeF),INDEX(MID(ListeF,FIND("]",ListeF)+1,100),ROWS($1:184)),"")</f>
        <v/>
      </c>
      <c r="C187" s="61" t="str" cm="1">
        <f t="array" aca="1" ref="C187" ca="1">IFERROR(INDIRECT(ListeNonClassée[[#This Row],[Liste des opérations]]&amp;"!D10"),"")</f>
        <v/>
      </c>
      <c r="D187" s="137" t="str" cm="1">
        <f t="array" aca="1" ref="D187" ca="1">IFERROR(INDIRECT(ListeNonClassée[[#This Row],[Liste des opérations]]&amp;"!D12"),"")</f>
        <v/>
      </c>
      <c r="E187" s="137" t="str" cm="1">
        <f t="array" aca="1" ref="E187" ca="1">IFERROR(INDIRECT(ListeNonClassée[[#This Row],[Liste des opérations]]&amp;"!g12"),"")</f>
        <v/>
      </c>
      <c r="F187" s="66" t="str" cm="1">
        <f t="array" aca="1" ref="F187" ca="1">IFERROR(INDIRECT(ListeNonClassée[[#This Row],[Liste des opérations]]&amp;"!D65")&amp;"/"&amp;INDIRECT(ListeNonClassée[[#This Row],[Liste des opérations]]&amp;"!E65"),"")</f>
        <v/>
      </c>
      <c r="G187" s="66" t="str" cm="1">
        <f t="array" aca="1" ref="G187" ca="1">IFERROR(INDIRECT(ListeNonClassée[[#This Row],[Liste des opérations]]&amp;"!G65"),"")</f>
        <v/>
      </c>
      <c r="H187" s="66" t="str" cm="1">
        <f t="array" aca="1" ref="H187" ca="1">IFERROR(INDIRECT($B187&amp;"!D66")&amp;"/"&amp;INDIRECT($B187&amp;"!E66"),"")</f>
        <v/>
      </c>
      <c r="I187" s="66" t="str" cm="1">
        <f t="array" aca="1" ref="I187" ca="1">IFERROR(INDIRECT($B187&amp;"!G66"),"")</f>
        <v/>
      </c>
      <c r="J187" s="66" t="str" cm="1">
        <f t="array" aca="1" ref="J187" ca="1">IFERROR(INDIRECT(ListeNonClassée[[#This Row],[Liste des opérations]]&amp;"!D67")&amp;"/"&amp;INDIRECT($B187&amp;"!E67"),"")</f>
        <v/>
      </c>
      <c r="K187" s="66" t="str" cm="1">
        <f t="array" aca="1" ref="K187" ca="1">IFERROR(INDIRECT(ListeNonClassée[[#This Row],[Liste des opérations]]&amp;"!G67"),"")</f>
        <v/>
      </c>
      <c r="L187" s="66" t="str" cm="1">
        <f t="array" aca="1" ref="L187" ca="1">IFERROR(INDIRECT(ListeNonClassée[[#This Row],[Liste des opérations]]&amp;"!D68")&amp;"/"&amp;INDIRECT(ListeNonClassée[[#This Row],[Liste des opérations]]&amp;"!E68"),"")</f>
        <v/>
      </c>
      <c r="M187" s="67" t="str" cm="1">
        <f t="array" aca="1" ref="M187" ca="1">IFERROR(INDIRECT(ListeNonClassée[[#This Row],[Liste des opérations]]&amp;"!D68")/INDIRECT(ListeNonClassée[[#This Row],[Liste des opérations]]&amp;"!E68"),"")</f>
        <v/>
      </c>
      <c r="N187" s="66" t="str" cm="1">
        <f t="array" aca="1" ref="N187" ca="1">IFERROR(INDIRECT(ListeNonClassée[[#This Row],[Liste des opérations]]&amp;"!G68"),"")</f>
        <v/>
      </c>
      <c r="O187" s="139" t="str">
        <f ca="1">IF(ListeNonClassée[[#This Row],[avis]]="favorable",_xlfn.RANK.EQ(ListeNonClassée[[#This Row],[%]],ListeNonClassée[%]),"")</f>
        <v/>
      </c>
      <c r="P187" s="139" t="str">
        <f ca="1">IF(ListeNonClassée[[#This Row],[avis]]="défavorable",_xlfn.RANK.EQ(ListeNonClassée[[#This Row],[%]],ListeNonClassée[%]),"")</f>
        <v/>
      </c>
      <c r="Q187" s="139" t="str">
        <f ca="1">IF(SUM(ListeNonClassée[[#This Row],[Priorisation favorable ]:[Priorisation Défavorable]])=0,"",SUM(ListeNonClassée[[#This Row],[Priorisation favorable ]:[Priorisation Défavorable]]))</f>
        <v/>
      </c>
    </row>
    <row r="188" spans="2:17" ht="12.75" customHeight="1" x14ac:dyDescent="0.2">
      <c r="B188" s="61" t="str" cm="1">
        <f t="array" aca="1" ref="B188" ca="1">IF(ROWS($1:185)&lt;=COUNTA(ListeF),INDEX(MID(ListeF,FIND("]",ListeF)+1,100),ROWS($1:185)),"")</f>
        <v/>
      </c>
      <c r="C188" s="61" t="str" cm="1">
        <f t="array" aca="1" ref="C188" ca="1">IFERROR(INDIRECT(ListeNonClassée[[#This Row],[Liste des opérations]]&amp;"!D10"),"")</f>
        <v/>
      </c>
      <c r="D188" s="137" t="str" cm="1">
        <f t="array" aca="1" ref="D188" ca="1">IFERROR(INDIRECT(ListeNonClassée[[#This Row],[Liste des opérations]]&amp;"!D12"),"")</f>
        <v/>
      </c>
      <c r="E188" s="137" t="str" cm="1">
        <f t="array" aca="1" ref="E188" ca="1">IFERROR(INDIRECT(ListeNonClassée[[#This Row],[Liste des opérations]]&amp;"!g12"),"")</f>
        <v/>
      </c>
      <c r="F188" s="66" t="str" cm="1">
        <f t="array" aca="1" ref="F188" ca="1">IFERROR(INDIRECT(ListeNonClassée[[#This Row],[Liste des opérations]]&amp;"!D65")&amp;"/"&amp;INDIRECT(ListeNonClassée[[#This Row],[Liste des opérations]]&amp;"!E65"),"")</f>
        <v/>
      </c>
      <c r="G188" s="66" t="str" cm="1">
        <f t="array" aca="1" ref="G188" ca="1">IFERROR(INDIRECT(ListeNonClassée[[#This Row],[Liste des opérations]]&amp;"!G65"),"")</f>
        <v/>
      </c>
      <c r="H188" s="66" t="str" cm="1">
        <f t="array" aca="1" ref="H188" ca="1">IFERROR(INDIRECT($B188&amp;"!D66")&amp;"/"&amp;INDIRECT($B188&amp;"!E66"),"")</f>
        <v/>
      </c>
      <c r="I188" s="66" t="str" cm="1">
        <f t="array" aca="1" ref="I188" ca="1">IFERROR(INDIRECT($B188&amp;"!G66"),"")</f>
        <v/>
      </c>
      <c r="J188" s="66" t="str" cm="1">
        <f t="array" aca="1" ref="J188" ca="1">IFERROR(INDIRECT(ListeNonClassée[[#This Row],[Liste des opérations]]&amp;"!D67")&amp;"/"&amp;INDIRECT($B188&amp;"!E67"),"")</f>
        <v/>
      </c>
      <c r="K188" s="66" t="str" cm="1">
        <f t="array" aca="1" ref="K188" ca="1">IFERROR(INDIRECT(ListeNonClassée[[#This Row],[Liste des opérations]]&amp;"!G67"),"")</f>
        <v/>
      </c>
      <c r="L188" s="66" t="str" cm="1">
        <f t="array" aca="1" ref="L188" ca="1">IFERROR(INDIRECT(ListeNonClassée[[#This Row],[Liste des opérations]]&amp;"!D68")&amp;"/"&amp;INDIRECT(ListeNonClassée[[#This Row],[Liste des opérations]]&amp;"!E68"),"")</f>
        <v/>
      </c>
      <c r="M188" s="67" t="str" cm="1">
        <f t="array" aca="1" ref="M188" ca="1">IFERROR(INDIRECT(ListeNonClassée[[#This Row],[Liste des opérations]]&amp;"!D68")/INDIRECT(ListeNonClassée[[#This Row],[Liste des opérations]]&amp;"!E68"),"")</f>
        <v/>
      </c>
      <c r="N188" s="66" t="str" cm="1">
        <f t="array" aca="1" ref="N188" ca="1">IFERROR(INDIRECT(ListeNonClassée[[#This Row],[Liste des opérations]]&amp;"!G68"),"")</f>
        <v/>
      </c>
      <c r="O188" s="139" t="str">
        <f ca="1">IF(ListeNonClassée[[#This Row],[avis]]="favorable",_xlfn.RANK.EQ(ListeNonClassée[[#This Row],[%]],ListeNonClassée[%]),"")</f>
        <v/>
      </c>
      <c r="P188" s="139" t="str">
        <f ca="1">IF(ListeNonClassée[[#This Row],[avis]]="défavorable",_xlfn.RANK.EQ(ListeNonClassée[[#This Row],[%]],ListeNonClassée[%]),"")</f>
        <v/>
      </c>
      <c r="Q188" s="139" t="str">
        <f ca="1">IF(SUM(ListeNonClassée[[#This Row],[Priorisation favorable ]:[Priorisation Défavorable]])=0,"",SUM(ListeNonClassée[[#This Row],[Priorisation favorable ]:[Priorisation Défavorable]]))</f>
        <v/>
      </c>
    </row>
    <row r="189" spans="2:17" ht="12.75" customHeight="1" x14ac:dyDescent="0.2">
      <c r="B189" s="61" t="str" cm="1">
        <f t="array" aca="1" ref="B189" ca="1">IF(ROWS($1:186)&lt;=COUNTA(ListeF),INDEX(MID(ListeF,FIND("]",ListeF)+1,100),ROWS($1:186)),"")</f>
        <v/>
      </c>
      <c r="C189" s="61" t="str" cm="1">
        <f t="array" aca="1" ref="C189" ca="1">IFERROR(INDIRECT(ListeNonClassée[[#This Row],[Liste des opérations]]&amp;"!D10"),"")</f>
        <v/>
      </c>
      <c r="D189" s="137" t="str" cm="1">
        <f t="array" aca="1" ref="D189" ca="1">IFERROR(INDIRECT(ListeNonClassée[[#This Row],[Liste des opérations]]&amp;"!D12"),"")</f>
        <v/>
      </c>
      <c r="E189" s="137" t="str" cm="1">
        <f t="array" aca="1" ref="E189" ca="1">IFERROR(INDIRECT(ListeNonClassée[[#This Row],[Liste des opérations]]&amp;"!g12"),"")</f>
        <v/>
      </c>
      <c r="F189" s="66" t="str" cm="1">
        <f t="array" aca="1" ref="F189" ca="1">IFERROR(INDIRECT(ListeNonClassée[[#This Row],[Liste des opérations]]&amp;"!D65")&amp;"/"&amp;INDIRECT(ListeNonClassée[[#This Row],[Liste des opérations]]&amp;"!E65"),"")</f>
        <v/>
      </c>
      <c r="G189" s="66" t="str" cm="1">
        <f t="array" aca="1" ref="G189" ca="1">IFERROR(INDIRECT(ListeNonClassée[[#This Row],[Liste des opérations]]&amp;"!G65"),"")</f>
        <v/>
      </c>
      <c r="H189" s="66" t="str" cm="1">
        <f t="array" aca="1" ref="H189" ca="1">IFERROR(INDIRECT($B189&amp;"!D66")&amp;"/"&amp;INDIRECT($B189&amp;"!E66"),"")</f>
        <v/>
      </c>
      <c r="I189" s="66" t="str" cm="1">
        <f t="array" aca="1" ref="I189" ca="1">IFERROR(INDIRECT($B189&amp;"!G66"),"")</f>
        <v/>
      </c>
      <c r="J189" s="66" t="str" cm="1">
        <f t="array" aca="1" ref="J189" ca="1">IFERROR(INDIRECT(ListeNonClassée[[#This Row],[Liste des opérations]]&amp;"!D67")&amp;"/"&amp;INDIRECT($B189&amp;"!E67"),"")</f>
        <v/>
      </c>
      <c r="K189" s="66" t="str" cm="1">
        <f t="array" aca="1" ref="K189" ca="1">IFERROR(INDIRECT(ListeNonClassée[[#This Row],[Liste des opérations]]&amp;"!G67"),"")</f>
        <v/>
      </c>
      <c r="L189" s="66" t="str" cm="1">
        <f t="array" aca="1" ref="L189" ca="1">IFERROR(INDIRECT(ListeNonClassée[[#This Row],[Liste des opérations]]&amp;"!D68")&amp;"/"&amp;INDIRECT(ListeNonClassée[[#This Row],[Liste des opérations]]&amp;"!E68"),"")</f>
        <v/>
      </c>
      <c r="M189" s="67" t="str" cm="1">
        <f t="array" aca="1" ref="M189" ca="1">IFERROR(INDIRECT(ListeNonClassée[[#This Row],[Liste des opérations]]&amp;"!D68")/INDIRECT(ListeNonClassée[[#This Row],[Liste des opérations]]&amp;"!E68"),"")</f>
        <v/>
      </c>
      <c r="N189" s="66" t="str" cm="1">
        <f t="array" aca="1" ref="N189" ca="1">IFERROR(INDIRECT(ListeNonClassée[[#This Row],[Liste des opérations]]&amp;"!G68"),"")</f>
        <v/>
      </c>
      <c r="O189" s="139" t="str">
        <f ca="1">IF(ListeNonClassée[[#This Row],[avis]]="favorable",_xlfn.RANK.EQ(ListeNonClassée[[#This Row],[%]],ListeNonClassée[%]),"")</f>
        <v/>
      </c>
      <c r="P189" s="139" t="str">
        <f ca="1">IF(ListeNonClassée[[#This Row],[avis]]="défavorable",_xlfn.RANK.EQ(ListeNonClassée[[#This Row],[%]],ListeNonClassée[%]),"")</f>
        <v/>
      </c>
      <c r="Q189" s="139" t="str">
        <f ca="1">IF(SUM(ListeNonClassée[[#This Row],[Priorisation favorable ]:[Priorisation Défavorable]])=0,"",SUM(ListeNonClassée[[#This Row],[Priorisation favorable ]:[Priorisation Défavorable]]))</f>
        <v/>
      </c>
    </row>
    <row r="190" spans="2:17" ht="12.75" customHeight="1" x14ac:dyDescent="0.2">
      <c r="B190" s="61" t="str" cm="1">
        <f t="array" aca="1" ref="B190" ca="1">IF(ROWS($1:187)&lt;=COUNTA(ListeF),INDEX(MID(ListeF,FIND("]",ListeF)+1,100),ROWS($1:187)),"")</f>
        <v/>
      </c>
      <c r="C190" s="61" t="str" cm="1">
        <f t="array" aca="1" ref="C190" ca="1">IFERROR(INDIRECT(ListeNonClassée[[#This Row],[Liste des opérations]]&amp;"!D10"),"")</f>
        <v/>
      </c>
      <c r="D190" s="137" t="str" cm="1">
        <f t="array" aca="1" ref="D190" ca="1">IFERROR(INDIRECT(ListeNonClassée[[#This Row],[Liste des opérations]]&amp;"!D12"),"")</f>
        <v/>
      </c>
      <c r="E190" s="137" t="str" cm="1">
        <f t="array" aca="1" ref="E190" ca="1">IFERROR(INDIRECT(ListeNonClassée[[#This Row],[Liste des opérations]]&amp;"!g12"),"")</f>
        <v/>
      </c>
      <c r="F190" s="66" t="str" cm="1">
        <f t="array" aca="1" ref="F190" ca="1">IFERROR(INDIRECT(ListeNonClassée[[#This Row],[Liste des opérations]]&amp;"!D65")&amp;"/"&amp;INDIRECT(ListeNonClassée[[#This Row],[Liste des opérations]]&amp;"!E65"),"")</f>
        <v/>
      </c>
      <c r="G190" s="66" t="str" cm="1">
        <f t="array" aca="1" ref="G190" ca="1">IFERROR(INDIRECT(ListeNonClassée[[#This Row],[Liste des opérations]]&amp;"!G65"),"")</f>
        <v/>
      </c>
      <c r="H190" s="66" t="str" cm="1">
        <f t="array" aca="1" ref="H190" ca="1">IFERROR(INDIRECT($B190&amp;"!D66")&amp;"/"&amp;INDIRECT($B190&amp;"!E66"),"")</f>
        <v/>
      </c>
      <c r="I190" s="66" t="str" cm="1">
        <f t="array" aca="1" ref="I190" ca="1">IFERROR(INDIRECT($B190&amp;"!G66"),"")</f>
        <v/>
      </c>
      <c r="J190" s="66" t="str" cm="1">
        <f t="array" aca="1" ref="J190" ca="1">IFERROR(INDIRECT(ListeNonClassée[[#This Row],[Liste des opérations]]&amp;"!D67")&amp;"/"&amp;INDIRECT($B190&amp;"!E67"),"")</f>
        <v/>
      </c>
      <c r="K190" s="66" t="str" cm="1">
        <f t="array" aca="1" ref="K190" ca="1">IFERROR(INDIRECT(ListeNonClassée[[#This Row],[Liste des opérations]]&amp;"!G67"),"")</f>
        <v/>
      </c>
      <c r="L190" s="66" t="str" cm="1">
        <f t="array" aca="1" ref="L190" ca="1">IFERROR(INDIRECT(ListeNonClassée[[#This Row],[Liste des opérations]]&amp;"!D68")&amp;"/"&amp;INDIRECT(ListeNonClassée[[#This Row],[Liste des opérations]]&amp;"!E68"),"")</f>
        <v/>
      </c>
      <c r="M190" s="67" t="str" cm="1">
        <f t="array" aca="1" ref="M190" ca="1">IFERROR(INDIRECT(ListeNonClassée[[#This Row],[Liste des opérations]]&amp;"!D68")/INDIRECT(ListeNonClassée[[#This Row],[Liste des opérations]]&amp;"!E68"),"")</f>
        <v/>
      </c>
      <c r="N190" s="66" t="str" cm="1">
        <f t="array" aca="1" ref="N190" ca="1">IFERROR(INDIRECT(ListeNonClassée[[#This Row],[Liste des opérations]]&amp;"!G68"),"")</f>
        <v/>
      </c>
      <c r="O190" s="139" t="str">
        <f ca="1">IF(ListeNonClassée[[#This Row],[avis]]="favorable",_xlfn.RANK.EQ(ListeNonClassée[[#This Row],[%]],ListeNonClassée[%]),"")</f>
        <v/>
      </c>
      <c r="P190" s="139" t="str">
        <f ca="1">IF(ListeNonClassée[[#This Row],[avis]]="défavorable",_xlfn.RANK.EQ(ListeNonClassée[[#This Row],[%]],ListeNonClassée[%]),"")</f>
        <v/>
      </c>
      <c r="Q190" s="139" t="str">
        <f ca="1">IF(SUM(ListeNonClassée[[#This Row],[Priorisation favorable ]:[Priorisation Défavorable]])=0,"",SUM(ListeNonClassée[[#This Row],[Priorisation favorable ]:[Priorisation Défavorable]]))</f>
        <v/>
      </c>
    </row>
    <row r="191" spans="2:17" ht="12.75" customHeight="1" x14ac:dyDescent="0.2">
      <c r="B191" s="61" t="str" cm="1">
        <f t="array" aca="1" ref="B191" ca="1">IF(ROWS($1:188)&lt;=COUNTA(ListeF),INDEX(MID(ListeF,FIND("]",ListeF)+1,100),ROWS($1:188)),"")</f>
        <v/>
      </c>
      <c r="C191" s="61" t="str" cm="1">
        <f t="array" aca="1" ref="C191" ca="1">IFERROR(INDIRECT(ListeNonClassée[[#This Row],[Liste des opérations]]&amp;"!D10"),"")</f>
        <v/>
      </c>
      <c r="D191" s="137" t="str" cm="1">
        <f t="array" aca="1" ref="D191" ca="1">IFERROR(INDIRECT(ListeNonClassée[[#This Row],[Liste des opérations]]&amp;"!D12"),"")</f>
        <v/>
      </c>
      <c r="E191" s="137" t="str" cm="1">
        <f t="array" aca="1" ref="E191" ca="1">IFERROR(INDIRECT(ListeNonClassée[[#This Row],[Liste des opérations]]&amp;"!g12"),"")</f>
        <v/>
      </c>
      <c r="F191" s="66" t="str" cm="1">
        <f t="array" aca="1" ref="F191" ca="1">IFERROR(INDIRECT(ListeNonClassée[[#This Row],[Liste des opérations]]&amp;"!D65")&amp;"/"&amp;INDIRECT(ListeNonClassée[[#This Row],[Liste des opérations]]&amp;"!E65"),"")</f>
        <v/>
      </c>
      <c r="G191" s="66" t="str" cm="1">
        <f t="array" aca="1" ref="G191" ca="1">IFERROR(INDIRECT(ListeNonClassée[[#This Row],[Liste des opérations]]&amp;"!G65"),"")</f>
        <v/>
      </c>
      <c r="H191" s="66" t="str" cm="1">
        <f t="array" aca="1" ref="H191" ca="1">IFERROR(INDIRECT($B191&amp;"!D66")&amp;"/"&amp;INDIRECT($B191&amp;"!E66"),"")</f>
        <v/>
      </c>
      <c r="I191" s="66" t="str" cm="1">
        <f t="array" aca="1" ref="I191" ca="1">IFERROR(INDIRECT($B191&amp;"!G66"),"")</f>
        <v/>
      </c>
      <c r="J191" s="66" t="str" cm="1">
        <f t="array" aca="1" ref="J191" ca="1">IFERROR(INDIRECT(ListeNonClassée[[#This Row],[Liste des opérations]]&amp;"!D67")&amp;"/"&amp;INDIRECT($B191&amp;"!E67"),"")</f>
        <v/>
      </c>
      <c r="K191" s="66" t="str" cm="1">
        <f t="array" aca="1" ref="K191" ca="1">IFERROR(INDIRECT(ListeNonClassée[[#This Row],[Liste des opérations]]&amp;"!G67"),"")</f>
        <v/>
      </c>
      <c r="L191" s="66" t="str" cm="1">
        <f t="array" aca="1" ref="L191" ca="1">IFERROR(INDIRECT(ListeNonClassée[[#This Row],[Liste des opérations]]&amp;"!D68")&amp;"/"&amp;INDIRECT(ListeNonClassée[[#This Row],[Liste des opérations]]&amp;"!E68"),"")</f>
        <v/>
      </c>
      <c r="M191" s="67" t="str" cm="1">
        <f t="array" aca="1" ref="M191" ca="1">IFERROR(INDIRECT(ListeNonClassée[[#This Row],[Liste des opérations]]&amp;"!D68")/INDIRECT(ListeNonClassée[[#This Row],[Liste des opérations]]&amp;"!E68"),"")</f>
        <v/>
      </c>
      <c r="N191" s="66" t="str" cm="1">
        <f t="array" aca="1" ref="N191" ca="1">IFERROR(INDIRECT(ListeNonClassée[[#This Row],[Liste des opérations]]&amp;"!G68"),"")</f>
        <v/>
      </c>
      <c r="O191" s="139" t="str">
        <f ca="1">IF(ListeNonClassée[[#This Row],[avis]]="favorable",_xlfn.RANK.EQ(ListeNonClassée[[#This Row],[%]],ListeNonClassée[%]),"")</f>
        <v/>
      </c>
      <c r="P191" s="139" t="str">
        <f ca="1">IF(ListeNonClassée[[#This Row],[avis]]="défavorable",_xlfn.RANK.EQ(ListeNonClassée[[#This Row],[%]],ListeNonClassée[%]),"")</f>
        <v/>
      </c>
      <c r="Q191" s="139" t="str">
        <f ca="1">IF(SUM(ListeNonClassée[[#This Row],[Priorisation favorable ]:[Priorisation Défavorable]])=0,"",SUM(ListeNonClassée[[#This Row],[Priorisation favorable ]:[Priorisation Défavorable]]))</f>
        <v/>
      </c>
    </row>
    <row r="192" spans="2:17" ht="12.75" customHeight="1" x14ac:dyDescent="0.2">
      <c r="B192" s="61" t="str" cm="1">
        <f t="array" aca="1" ref="B192" ca="1">IF(ROWS($1:189)&lt;=COUNTA(ListeF),INDEX(MID(ListeF,FIND("]",ListeF)+1,100),ROWS($1:189)),"")</f>
        <v/>
      </c>
      <c r="C192" s="61" t="str" cm="1">
        <f t="array" aca="1" ref="C192" ca="1">IFERROR(INDIRECT(ListeNonClassée[[#This Row],[Liste des opérations]]&amp;"!D10"),"")</f>
        <v/>
      </c>
      <c r="D192" s="137" t="str" cm="1">
        <f t="array" aca="1" ref="D192" ca="1">IFERROR(INDIRECT(ListeNonClassée[[#This Row],[Liste des opérations]]&amp;"!D12"),"")</f>
        <v/>
      </c>
      <c r="E192" s="137" t="str" cm="1">
        <f t="array" aca="1" ref="E192" ca="1">IFERROR(INDIRECT(ListeNonClassée[[#This Row],[Liste des opérations]]&amp;"!g12"),"")</f>
        <v/>
      </c>
      <c r="F192" s="66" t="str" cm="1">
        <f t="array" aca="1" ref="F192" ca="1">IFERROR(INDIRECT(ListeNonClassée[[#This Row],[Liste des opérations]]&amp;"!D65")&amp;"/"&amp;INDIRECT(ListeNonClassée[[#This Row],[Liste des opérations]]&amp;"!E65"),"")</f>
        <v/>
      </c>
      <c r="G192" s="66" t="str" cm="1">
        <f t="array" aca="1" ref="G192" ca="1">IFERROR(INDIRECT(ListeNonClassée[[#This Row],[Liste des opérations]]&amp;"!G65"),"")</f>
        <v/>
      </c>
      <c r="H192" s="66" t="str" cm="1">
        <f t="array" aca="1" ref="H192" ca="1">IFERROR(INDIRECT($B192&amp;"!D66")&amp;"/"&amp;INDIRECT($B192&amp;"!E66"),"")</f>
        <v/>
      </c>
      <c r="I192" s="66" t="str" cm="1">
        <f t="array" aca="1" ref="I192" ca="1">IFERROR(INDIRECT($B192&amp;"!G66"),"")</f>
        <v/>
      </c>
      <c r="J192" s="66" t="str" cm="1">
        <f t="array" aca="1" ref="J192" ca="1">IFERROR(INDIRECT(ListeNonClassée[[#This Row],[Liste des opérations]]&amp;"!D67")&amp;"/"&amp;INDIRECT($B192&amp;"!E67"),"")</f>
        <v/>
      </c>
      <c r="K192" s="66" t="str" cm="1">
        <f t="array" aca="1" ref="K192" ca="1">IFERROR(INDIRECT(ListeNonClassée[[#This Row],[Liste des opérations]]&amp;"!G67"),"")</f>
        <v/>
      </c>
      <c r="L192" s="66" t="str" cm="1">
        <f t="array" aca="1" ref="L192" ca="1">IFERROR(INDIRECT(ListeNonClassée[[#This Row],[Liste des opérations]]&amp;"!D68")&amp;"/"&amp;INDIRECT(ListeNonClassée[[#This Row],[Liste des opérations]]&amp;"!E68"),"")</f>
        <v/>
      </c>
      <c r="M192" s="67" t="str" cm="1">
        <f t="array" aca="1" ref="M192" ca="1">IFERROR(INDIRECT(ListeNonClassée[[#This Row],[Liste des opérations]]&amp;"!D68")/INDIRECT(ListeNonClassée[[#This Row],[Liste des opérations]]&amp;"!E68"),"")</f>
        <v/>
      </c>
      <c r="N192" s="66" t="str" cm="1">
        <f t="array" aca="1" ref="N192" ca="1">IFERROR(INDIRECT(ListeNonClassée[[#This Row],[Liste des opérations]]&amp;"!G68"),"")</f>
        <v/>
      </c>
      <c r="O192" s="139" t="str">
        <f ca="1">IF(ListeNonClassée[[#This Row],[avis]]="favorable",_xlfn.RANK.EQ(ListeNonClassée[[#This Row],[%]],ListeNonClassée[%]),"")</f>
        <v/>
      </c>
      <c r="P192" s="139" t="str">
        <f ca="1">IF(ListeNonClassée[[#This Row],[avis]]="défavorable",_xlfn.RANK.EQ(ListeNonClassée[[#This Row],[%]],ListeNonClassée[%]),"")</f>
        <v/>
      </c>
      <c r="Q192" s="139" t="str">
        <f ca="1">IF(SUM(ListeNonClassée[[#This Row],[Priorisation favorable ]:[Priorisation Défavorable]])=0,"",SUM(ListeNonClassée[[#This Row],[Priorisation favorable ]:[Priorisation Défavorable]]))</f>
        <v/>
      </c>
    </row>
    <row r="193" spans="2:17" ht="12.75" customHeight="1" x14ac:dyDescent="0.2">
      <c r="B193" s="61" t="str" cm="1">
        <f t="array" aca="1" ref="B193" ca="1">IF(ROWS($1:190)&lt;=COUNTA(ListeF),INDEX(MID(ListeF,FIND("]",ListeF)+1,100),ROWS($1:190)),"")</f>
        <v/>
      </c>
      <c r="C193" s="61" t="str" cm="1">
        <f t="array" aca="1" ref="C193" ca="1">IFERROR(INDIRECT(ListeNonClassée[[#This Row],[Liste des opérations]]&amp;"!D10"),"")</f>
        <v/>
      </c>
      <c r="D193" s="137" t="str" cm="1">
        <f t="array" aca="1" ref="D193" ca="1">IFERROR(INDIRECT(ListeNonClassée[[#This Row],[Liste des opérations]]&amp;"!D12"),"")</f>
        <v/>
      </c>
      <c r="E193" s="137" t="str" cm="1">
        <f t="array" aca="1" ref="E193" ca="1">IFERROR(INDIRECT(ListeNonClassée[[#This Row],[Liste des opérations]]&amp;"!g12"),"")</f>
        <v/>
      </c>
      <c r="F193" s="66" t="str" cm="1">
        <f t="array" aca="1" ref="F193" ca="1">IFERROR(INDIRECT(ListeNonClassée[[#This Row],[Liste des opérations]]&amp;"!D65")&amp;"/"&amp;INDIRECT(ListeNonClassée[[#This Row],[Liste des opérations]]&amp;"!E65"),"")</f>
        <v/>
      </c>
      <c r="G193" s="66" t="str" cm="1">
        <f t="array" aca="1" ref="G193" ca="1">IFERROR(INDIRECT(ListeNonClassée[[#This Row],[Liste des opérations]]&amp;"!G65"),"")</f>
        <v/>
      </c>
      <c r="H193" s="66" t="str" cm="1">
        <f t="array" aca="1" ref="H193" ca="1">IFERROR(INDIRECT($B193&amp;"!D66")&amp;"/"&amp;INDIRECT($B193&amp;"!E66"),"")</f>
        <v/>
      </c>
      <c r="I193" s="66" t="str" cm="1">
        <f t="array" aca="1" ref="I193" ca="1">IFERROR(INDIRECT($B193&amp;"!G66"),"")</f>
        <v/>
      </c>
      <c r="J193" s="66" t="str" cm="1">
        <f t="array" aca="1" ref="J193" ca="1">IFERROR(INDIRECT(ListeNonClassée[[#This Row],[Liste des opérations]]&amp;"!D67")&amp;"/"&amp;INDIRECT($B193&amp;"!E67"),"")</f>
        <v/>
      </c>
      <c r="K193" s="66" t="str" cm="1">
        <f t="array" aca="1" ref="K193" ca="1">IFERROR(INDIRECT(ListeNonClassée[[#This Row],[Liste des opérations]]&amp;"!G67"),"")</f>
        <v/>
      </c>
      <c r="L193" s="66" t="str" cm="1">
        <f t="array" aca="1" ref="L193" ca="1">IFERROR(INDIRECT(ListeNonClassée[[#This Row],[Liste des opérations]]&amp;"!D68")&amp;"/"&amp;INDIRECT(ListeNonClassée[[#This Row],[Liste des opérations]]&amp;"!E68"),"")</f>
        <v/>
      </c>
      <c r="M193" s="67" t="str" cm="1">
        <f t="array" aca="1" ref="M193" ca="1">IFERROR(INDIRECT(ListeNonClassée[[#This Row],[Liste des opérations]]&amp;"!D68")/INDIRECT(ListeNonClassée[[#This Row],[Liste des opérations]]&amp;"!E68"),"")</f>
        <v/>
      </c>
      <c r="N193" s="66" t="str" cm="1">
        <f t="array" aca="1" ref="N193" ca="1">IFERROR(INDIRECT(ListeNonClassée[[#This Row],[Liste des opérations]]&amp;"!G68"),"")</f>
        <v/>
      </c>
      <c r="O193" s="139" t="str">
        <f ca="1">IF(ListeNonClassée[[#This Row],[avis]]="favorable",_xlfn.RANK.EQ(ListeNonClassée[[#This Row],[%]],ListeNonClassée[%]),"")</f>
        <v/>
      </c>
      <c r="P193" s="139" t="str">
        <f ca="1">IF(ListeNonClassée[[#This Row],[avis]]="défavorable",_xlfn.RANK.EQ(ListeNonClassée[[#This Row],[%]],ListeNonClassée[%]),"")</f>
        <v/>
      </c>
      <c r="Q193" s="139" t="str">
        <f ca="1">IF(SUM(ListeNonClassée[[#This Row],[Priorisation favorable ]:[Priorisation Défavorable]])=0,"",SUM(ListeNonClassée[[#This Row],[Priorisation favorable ]:[Priorisation Défavorable]]))</f>
        <v/>
      </c>
    </row>
    <row r="194" spans="2:17" ht="12.75" customHeight="1" x14ac:dyDescent="0.2">
      <c r="B194" s="61" t="str" cm="1">
        <f t="array" aca="1" ref="B194" ca="1">IF(ROWS($1:191)&lt;=COUNTA(ListeF),INDEX(MID(ListeF,FIND("]",ListeF)+1,100),ROWS($1:191)),"")</f>
        <v/>
      </c>
      <c r="C194" s="61" t="str" cm="1">
        <f t="array" aca="1" ref="C194" ca="1">IFERROR(INDIRECT(ListeNonClassée[[#This Row],[Liste des opérations]]&amp;"!D10"),"")</f>
        <v/>
      </c>
      <c r="D194" s="137" t="str" cm="1">
        <f t="array" aca="1" ref="D194" ca="1">IFERROR(INDIRECT(ListeNonClassée[[#This Row],[Liste des opérations]]&amp;"!D12"),"")</f>
        <v/>
      </c>
      <c r="E194" s="137" t="str" cm="1">
        <f t="array" aca="1" ref="E194" ca="1">IFERROR(INDIRECT(ListeNonClassée[[#This Row],[Liste des opérations]]&amp;"!g12"),"")</f>
        <v/>
      </c>
      <c r="F194" s="66" t="str" cm="1">
        <f t="array" aca="1" ref="F194" ca="1">IFERROR(INDIRECT(ListeNonClassée[[#This Row],[Liste des opérations]]&amp;"!D65")&amp;"/"&amp;INDIRECT(ListeNonClassée[[#This Row],[Liste des opérations]]&amp;"!E65"),"")</f>
        <v/>
      </c>
      <c r="G194" s="66" t="str" cm="1">
        <f t="array" aca="1" ref="G194" ca="1">IFERROR(INDIRECT(ListeNonClassée[[#This Row],[Liste des opérations]]&amp;"!G65"),"")</f>
        <v/>
      </c>
      <c r="H194" s="66" t="str" cm="1">
        <f t="array" aca="1" ref="H194" ca="1">IFERROR(INDIRECT($B194&amp;"!D66")&amp;"/"&amp;INDIRECT($B194&amp;"!E66"),"")</f>
        <v/>
      </c>
      <c r="I194" s="66" t="str" cm="1">
        <f t="array" aca="1" ref="I194" ca="1">IFERROR(INDIRECT($B194&amp;"!G66"),"")</f>
        <v/>
      </c>
      <c r="J194" s="66" t="str" cm="1">
        <f t="array" aca="1" ref="J194" ca="1">IFERROR(INDIRECT(ListeNonClassée[[#This Row],[Liste des opérations]]&amp;"!D67")&amp;"/"&amp;INDIRECT($B194&amp;"!E67"),"")</f>
        <v/>
      </c>
      <c r="K194" s="66" t="str" cm="1">
        <f t="array" aca="1" ref="K194" ca="1">IFERROR(INDIRECT(ListeNonClassée[[#This Row],[Liste des opérations]]&amp;"!G67"),"")</f>
        <v/>
      </c>
      <c r="L194" s="66" t="str" cm="1">
        <f t="array" aca="1" ref="L194" ca="1">IFERROR(INDIRECT(ListeNonClassée[[#This Row],[Liste des opérations]]&amp;"!D68")&amp;"/"&amp;INDIRECT(ListeNonClassée[[#This Row],[Liste des opérations]]&amp;"!E68"),"")</f>
        <v/>
      </c>
      <c r="M194" s="67" t="str" cm="1">
        <f t="array" aca="1" ref="M194" ca="1">IFERROR(INDIRECT(ListeNonClassée[[#This Row],[Liste des opérations]]&amp;"!D68")/INDIRECT(ListeNonClassée[[#This Row],[Liste des opérations]]&amp;"!E68"),"")</f>
        <v/>
      </c>
      <c r="N194" s="66" t="str" cm="1">
        <f t="array" aca="1" ref="N194" ca="1">IFERROR(INDIRECT(ListeNonClassée[[#This Row],[Liste des opérations]]&amp;"!G68"),"")</f>
        <v/>
      </c>
      <c r="O194" s="139" t="str">
        <f ca="1">IF(ListeNonClassée[[#This Row],[avis]]="favorable",_xlfn.RANK.EQ(ListeNonClassée[[#This Row],[%]],ListeNonClassée[%]),"")</f>
        <v/>
      </c>
      <c r="P194" s="139" t="str">
        <f ca="1">IF(ListeNonClassée[[#This Row],[avis]]="défavorable",_xlfn.RANK.EQ(ListeNonClassée[[#This Row],[%]],ListeNonClassée[%]),"")</f>
        <v/>
      </c>
      <c r="Q194" s="139" t="str">
        <f ca="1">IF(SUM(ListeNonClassée[[#This Row],[Priorisation favorable ]:[Priorisation Défavorable]])=0,"",SUM(ListeNonClassée[[#This Row],[Priorisation favorable ]:[Priorisation Défavorable]]))</f>
        <v/>
      </c>
    </row>
    <row r="195" spans="2:17" ht="12.75" customHeight="1" x14ac:dyDescent="0.2">
      <c r="B195" s="61" t="str" cm="1">
        <f t="array" aca="1" ref="B195" ca="1">IF(ROWS($1:192)&lt;=COUNTA(ListeF),INDEX(MID(ListeF,FIND("]",ListeF)+1,100),ROWS($1:192)),"")</f>
        <v/>
      </c>
      <c r="C195" s="61" t="str" cm="1">
        <f t="array" aca="1" ref="C195" ca="1">IFERROR(INDIRECT(ListeNonClassée[[#This Row],[Liste des opérations]]&amp;"!D10"),"")</f>
        <v/>
      </c>
      <c r="D195" s="137" t="str" cm="1">
        <f t="array" aca="1" ref="D195" ca="1">IFERROR(INDIRECT(ListeNonClassée[[#This Row],[Liste des opérations]]&amp;"!D12"),"")</f>
        <v/>
      </c>
      <c r="E195" s="137" t="str" cm="1">
        <f t="array" aca="1" ref="E195" ca="1">IFERROR(INDIRECT(ListeNonClassée[[#This Row],[Liste des opérations]]&amp;"!g12"),"")</f>
        <v/>
      </c>
      <c r="F195" s="66" t="str" cm="1">
        <f t="array" aca="1" ref="F195" ca="1">IFERROR(INDIRECT(ListeNonClassée[[#This Row],[Liste des opérations]]&amp;"!D65")&amp;"/"&amp;INDIRECT(ListeNonClassée[[#This Row],[Liste des opérations]]&amp;"!E65"),"")</f>
        <v/>
      </c>
      <c r="G195" s="66" t="str" cm="1">
        <f t="array" aca="1" ref="G195" ca="1">IFERROR(INDIRECT(ListeNonClassée[[#This Row],[Liste des opérations]]&amp;"!G65"),"")</f>
        <v/>
      </c>
      <c r="H195" s="66" t="str" cm="1">
        <f t="array" aca="1" ref="H195" ca="1">IFERROR(INDIRECT($B195&amp;"!D66")&amp;"/"&amp;INDIRECT($B195&amp;"!E66"),"")</f>
        <v/>
      </c>
      <c r="I195" s="66" t="str" cm="1">
        <f t="array" aca="1" ref="I195" ca="1">IFERROR(INDIRECT($B195&amp;"!G66"),"")</f>
        <v/>
      </c>
      <c r="J195" s="66" t="str" cm="1">
        <f t="array" aca="1" ref="J195" ca="1">IFERROR(INDIRECT(ListeNonClassée[[#This Row],[Liste des opérations]]&amp;"!D67")&amp;"/"&amp;INDIRECT($B195&amp;"!E67"),"")</f>
        <v/>
      </c>
      <c r="K195" s="66" t="str" cm="1">
        <f t="array" aca="1" ref="K195" ca="1">IFERROR(INDIRECT(ListeNonClassée[[#This Row],[Liste des opérations]]&amp;"!G67"),"")</f>
        <v/>
      </c>
      <c r="L195" s="66" t="str" cm="1">
        <f t="array" aca="1" ref="L195" ca="1">IFERROR(INDIRECT(ListeNonClassée[[#This Row],[Liste des opérations]]&amp;"!D68")&amp;"/"&amp;INDIRECT(ListeNonClassée[[#This Row],[Liste des opérations]]&amp;"!E68"),"")</f>
        <v/>
      </c>
      <c r="M195" s="67" t="str" cm="1">
        <f t="array" aca="1" ref="M195" ca="1">IFERROR(INDIRECT(ListeNonClassée[[#This Row],[Liste des opérations]]&amp;"!D68")/INDIRECT(ListeNonClassée[[#This Row],[Liste des opérations]]&amp;"!E68"),"")</f>
        <v/>
      </c>
      <c r="N195" s="66" t="str" cm="1">
        <f t="array" aca="1" ref="N195" ca="1">IFERROR(INDIRECT(ListeNonClassée[[#This Row],[Liste des opérations]]&amp;"!G68"),"")</f>
        <v/>
      </c>
      <c r="O195" s="139" t="str">
        <f ca="1">IF(ListeNonClassée[[#This Row],[avis]]="favorable",_xlfn.RANK.EQ(ListeNonClassée[[#This Row],[%]],ListeNonClassée[%]),"")</f>
        <v/>
      </c>
      <c r="P195" s="139" t="str">
        <f ca="1">IF(ListeNonClassée[[#This Row],[avis]]="défavorable",_xlfn.RANK.EQ(ListeNonClassée[[#This Row],[%]],ListeNonClassée[%]),"")</f>
        <v/>
      </c>
      <c r="Q195" s="139" t="str">
        <f ca="1">IF(SUM(ListeNonClassée[[#This Row],[Priorisation favorable ]:[Priorisation Défavorable]])=0,"",SUM(ListeNonClassée[[#This Row],[Priorisation favorable ]:[Priorisation Défavorable]]))</f>
        <v/>
      </c>
    </row>
    <row r="196" spans="2:17" ht="12.75" customHeight="1" x14ac:dyDescent="0.2">
      <c r="B196" s="61" t="str" cm="1">
        <f t="array" aca="1" ref="B196" ca="1">IF(ROWS($1:193)&lt;=COUNTA(ListeF),INDEX(MID(ListeF,FIND("]",ListeF)+1,100),ROWS($1:193)),"")</f>
        <v/>
      </c>
      <c r="C196" s="61" t="str" cm="1">
        <f t="array" aca="1" ref="C196" ca="1">IFERROR(INDIRECT(ListeNonClassée[[#This Row],[Liste des opérations]]&amp;"!D10"),"")</f>
        <v/>
      </c>
      <c r="D196" s="137" t="str" cm="1">
        <f t="array" aca="1" ref="D196" ca="1">IFERROR(INDIRECT(ListeNonClassée[[#This Row],[Liste des opérations]]&amp;"!D12"),"")</f>
        <v/>
      </c>
      <c r="E196" s="137" t="str" cm="1">
        <f t="array" aca="1" ref="E196" ca="1">IFERROR(INDIRECT(ListeNonClassée[[#This Row],[Liste des opérations]]&amp;"!g12"),"")</f>
        <v/>
      </c>
      <c r="F196" s="66" t="str" cm="1">
        <f t="array" aca="1" ref="F196" ca="1">IFERROR(INDIRECT(ListeNonClassée[[#This Row],[Liste des opérations]]&amp;"!D65")&amp;"/"&amp;INDIRECT(ListeNonClassée[[#This Row],[Liste des opérations]]&amp;"!E65"),"")</f>
        <v/>
      </c>
      <c r="G196" s="66" t="str" cm="1">
        <f t="array" aca="1" ref="G196" ca="1">IFERROR(INDIRECT(ListeNonClassée[[#This Row],[Liste des opérations]]&amp;"!G65"),"")</f>
        <v/>
      </c>
      <c r="H196" s="66" t="str" cm="1">
        <f t="array" aca="1" ref="H196" ca="1">IFERROR(INDIRECT($B196&amp;"!D66")&amp;"/"&amp;INDIRECT($B196&amp;"!E66"),"")</f>
        <v/>
      </c>
      <c r="I196" s="66" t="str" cm="1">
        <f t="array" aca="1" ref="I196" ca="1">IFERROR(INDIRECT($B196&amp;"!G66"),"")</f>
        <v/>
      </c>
      <c r="J196" s="66" t="str" cm="1">
        <f t="array" aca="1" ref="J196" ca="1">IFERROR(INDIRECT(ListeNonClassée[[#This Row],[Liste des opérations]]&amp;"!D67")&amp;"/"&amp;INDIRECT($B196&amp;"!E67"),"")</f>
        <v/>
      </c>
      <c r="K196" s="66" t="str" cm="1">
        <f t="array" aca="1" ref="K196" ca="1">IFERROR(INDIRECT(ListeNonClassée[[#This Row],[Liste des opérations]]&amp;"!G67"),"")</f>
        <v/>
      </c>
      <c r="L196" s="66" t="str" cm="1">
        <f t="array" aca="1" ref="L196" ca="1">IFERROR(INDIRECT(ListeNonClassée[[#This Row],[Liste des opérations]]&amp;"!D68")&amp;"/"&amp;INDIRECT(ListeNonClassée[[#This Row],[Liste des opérations]]&amp;"!E68"),"")</f>
        <v/>
      </c>
      <c r="M196" s="67" t="str" cm="1">
        <f t="array" aca="1" ref="M196" ca="1">IFERROR(INDIRECT(ListeNonClassée[[#This Row],[Liste des opérations]]&amp;"!D68")/INDIRECT(ListeNonClassée[[#This Row],[Liste des opérations]]&amp;"!E68"),"")</f>
        <v/>
      </c>
      <c r="N196" s="66" t="str" cm="1">
        <f t="array" aca="1" ref="N196" ca="1">IFERROR(INDIRECT(ListeNonClassée[[#This Row],[Liste des opérations]]&amp;"!G68"),"")</f>
        <v/>
      </c>
      <c r="O196" s="139" t="str">
        <f ca="1">IF(ListeNonClassée[[#This Row],[avis]]="favorable",_xlfn.RANK.EQ(ListeNonClassée[[#This Row],[%]],ListeNonClassée[%]),"")</f>
        <v/>
      </c>
      <c r="P196" s="139" t="str">
        <f ca="1">IF(ListeNonClassée[[#This Row],[avis]]="défavorable",_xlfn.RANK.EQ(ListeNonClassée[[#This Row],[%]],ListeNonClassée[%]),"")</f>
        <v/>
      </c>
      <c r="Q196" s="139" t="str">
        <f ca="1">IF(SUM(ListeNonClassée[[#This Row],[Priorisation favorable ]:[Priorisation Défavorable]])=0,"",SUM(ListeNonClassée[[#This Row],[Priorisation favorable ]:[Priorisation Défavorable]]))</f>
        <v/>
      </c>
    </row>
    <row r="197" spans="2:17" ht="12.75" customHeight="1" x14ac:dyDescent="0.2">
      <c r="B197" s="61" t="str" cm="1">
        <f t="array" aca="1" ref="B197" ca="1">IF(ROWS($1:194)&lt;=COUNTA(ListeF),INDEX(MID(ListeF,FIND("]",ListeF)+1,100),ROWS($1:194)),"")</f>
        <v/>
      </c>
      <c r="C197" s="61" t="str" cm="1">
        <f t="array" aca="1" ref="C197" ca="1">IFERROR(INDIRECT(ListeNonClassée[[#This Row],[Liste des opérations]]&amp;"!D10"),"")</f>
        <v/>
      </c>
      <c r="D197" s="137" t="str" cm="1">
        <f t="array" aca="1" ref="D197" ca="1">IFERROR(INDIRECT(ListeNonClassée[[#This Row],[Liste des opérations]]&amp;"!D12"),"")</f>
        <v/>
      </c>
      <c r="E197" s="137" t="str" cm="1">
        <f t="array" aca="1" ref="E197" ca="1">IFERROR(INDIRECT(ListeNonClassée[[#This Row],[Liste des opérations]]&amp;"!g12"),"")</f>
        <v/>
      </c>
      <c r="F197" s="66" t="str" cm="1">
        <f t="array" aca="1" ref="F197" ca="1">IFERROR(INDIRECT(ListeNonClassée[[#This Row],[Liste des opérations]]&amp;"!D65")&amp;"/"&amp;INDIRECT(ListeNonClassée[[#This Row],[Liste des opérations]]&amp;"!E65"),"")</f>
        <v/>
      </c>
      <c r="G197" s="66" t="str" cm="1">
        <f t="array" aca="1" ref="G197" ca="1">IFERROR(INDIRECT(ListeNonClassée[[#This Row],[Liste des opérations]]&amp;"!G65"),"")</f>
        <v/>
      </c>
      <c r="H197" s="66" t="str" cm="1">
        <f t="array" aca="1" ref="H197" ca="1">IFERROR(INDIRECT($B197&amp;"!D66")&amp;"/"&amp;INDIRECT($B197&amp;"!E66"),"")</f>
        <v/>
      </c>
      <c r="I197" s="66" t="str" cm="1">
        <f t="array" aca="1" ref="I197" ca="1">IFERROR(INDIRECT($B197&amp;"!G66"),"")</f>
        <v/>
      </c>
      <c r="J197" s="66" t="str" cm="1">
        <f t="array" aca="1" ref="J197" ca="1">IFERROR(INDIRECT(ListeNonClassée[[#This Row],[Liste des opérations]]&amp;"!D67")&amp;"/"&amp;INDIRECT($B197&amp;"!E67"),"")</f>
        <v/>
      </c>
      <c r="K197" s="66" t="str" cm="1">
        <f t="array" aca="1" ref="K197" ca="1">IFERROR(INDIRECT(ListeNonClassée[[#This Row],[Liste des opérations]]&amp;"!G67"),"")</f>
        <v/>
      </c>
      <c r="L197" s="66" t="str" cm="1">
        <f t="array" aca="1" ref="L197" ca="1">IFERROR(INDIRECT(ListeNonClassée[[#This Row],[Liste des opérations]]&amp;"!D68")&amp;"/"&amp;INDIRECT(ListeNonClassée[[#This Row],[Liste des opérations]]&amp;"!E68"),"")</f>
        <v/>
      </c>
      <c r="M197" s="67" t="str" cm="1">
        <f t="array" aca="1" ref="M197" ca="1">IFERROR(INDIRECT(ListeNonClassée[[#This Row],[Liste des opérations]]&amp;"!D68")/INDIRECT(ListeNonClassée[[#This Row],[Liste des opérations]]&amp;"!E68"),"")</f>
        <v/>
      </c>
      <c r="N197" s="66" t="str" cm="1">
        <f t="array" aca="1" ref="N197" ca="1">IFERROR(INDIRECT(ListeNonClassée[[#This Row],[Liste des opérations]]&amp;"!G68"),"")</f>
        <v/>
      </c>
      <c r="O197" s="139" t="str">
        <f ca="1">IF(ListeNonClassée[[#This Row],[avis]]="favorable",_xlfn.RANK.EQ(ListeNonClassée[[#This Row],[%]],ListeNonClassée[%]),"")</f>
        <v/>
      </c>
      <c r="P197" s="139" t="str">
        <f ca="1">IF(ListeNonClassée[[#This Row],[avis]]="défavorable",_xlfn.RANK.EQ(ListeNonClassée[[#This Row],[%]],ListeNonClassée[%]),"")</f>
        <v/>
      </c>
      <c r="Q197" s="139" t="str">
        <f ca="1">IF(SUM(ListeNonClassée[[#This Row],[Priorisation favorable ]:[Priorisation Défavorable]])=0,"",SUM(ListeNonClassée[[#This Row],[Priorisation favorable ]:[Priorisation Défavorable]]))</f>
        <v/>
      </c>
    </row>
    <row r="198" spans="2:17" ht="12.75" customHeight="1" x14ac:dyDescent="0.2">
      <c r="B198" s="61" t="str" cm="1">
        <f t="array" aca="1" ref="B198" ca="1">IF(ROWS($1:195)&lt;=COUNTA(ListeF),INDEX(MID(ListeF,FIND("]",ListeF)+1,100),ROWS($1:195)),"")</f>
        <v/>
      </c>
      <c r="C198" s="61" t="str" cm="1">
        <f t="array" aca="1" ref="C198" ca="1">IFERROR(INDIRECT(ListeNonClassée[[#This Row],[Liste des opérations]]&amp;"!D10"),"")</f>
        <v/>
      </c>
      <c r="D198" s="137" t="str" cm="1">
        <f t="array" aca="1" ref="D198" ca="1">IFERROR(INDIRECT(ListeNonClassée[[#This Row],[Liste des opérations]]&amp;"!D12"),"")</f>
        <v/>
      </c>
      <c r="E198" s="137" t="str" cm="1">
        <f t="array" aca="1" ref="E198" ca="1">IFERROR(INDIRECT(ListeNonClassée[[#This Row],[Liste des opérations]]&amp;"!g12"),"")</f>
        <v/>
      </c>
      <c r="F198" s="66" t="str" cm="1">
        <f t="array" aca="1" ref="F198" ca="1">IFERROR(INDIRECT(ListeNonClassée[[#This Row],[Liste des opérations]]&amp;"!D65")&amp;"/"&amp;INDIRECT(ListeNonClassée[[#This Row],[Liste des opérations]]&amp;"!E65"),"")</f>
        <v/>
      </c>
      <c r="G198" s="66" t="str" cm="1">
        <f t="array" aca="1" ref="G198" ca="1">IFERROR(INDIRECT(ListeNonClassée[[#This Row],[Liste des opérations]]&amp;"!G65"),"")</f>
        <v/>
      </c>
      <c r="H198" s="66" t="str" cm="1">
        <f t="array" aca="1" ref="H198" ca="1">IFERROR(INDIRECT($B198&amp;"!D66")&amp;"/"&amp;INDIRECT($B198&amp;"!E66"),"")</f>
        <v/>
      </c>
      <c r="I198" s="66" t="str" cm="1">
        <f t="array" aca="1" ref="I198" ca="1">IFERROR(INDIRECT($B198&amp;"!G66"),"")</f>
        <v/>
      </c>
      <c r="J198" s="66" t="str" cm="1">
        <f t="array" aca="1" ref="J198" ca="1">IFERROR(INDIRECT(ListeNonClassée[[#This Row],[Liste des opérations]]&amp;"!D67")&amp;"/"&amp;INDIRECT($B198&amp;"!E67"),"")</f>
        <v/>
      </c>
      <c r="K198" s="66" t="str" cm="1">
        <f t="array" aca="1" ref="K198" ca="1">IFERROR(INDIRECT(ListeNonClassée[[#This Row],[Liste des opérations]]&amp;"!G67"),"")</f>
        <v/>
      </c>
      <c r="L198" s="66" t="str" cm="1">
        <f t="array" aca="1" ref="L198" ca="1">IFERROR(INDIRECT(ListeNonClassée[[#This Row],[Liste des opérations]]&amp;"!D68")&amp;"/"&amp;INDIRECT(ListeNonClassée[[#This Row],[Liste des opérations]]&amp;"!E68"),"")</f>
        <v/>
      </c>
      <c r="M198" s="67" t="str" cm="1">
        <f t="array" aca="1" ref="M198" ca="1">IFERROR(INDIRECT(ListeNonClassée[[#This Row],[Liste des opérations]]&amp;"!D68")/INDIRECT(ListeNonClassée[[#This Row],[Liste des opérations]]&amp;"!E68"),"")</f>
        <v/>
      </c>
      <c r="N198" s="66" t="str" cm="1">
        <f t="array" aca="1" ref="N198" ca="1">IFERROR(INDIRECT(ListeNonClassée[[#This Row],[Liste des opérations]]&amp;"!G68"),"")</f>
        <v/>
      </c>
      <c r="O198" s="139" t="str">
        <f ca="1">IF(ListeNonClassée[[#This Row],[avis]]="favorable",_xlfn.RANK.EQ(ListeNonClassée[[#This Row],[%]],ListeNonClassée[%]),"")</f>
        <v/>
      </c>
      <c r="P198" s="139" t="str">
        <f ca="1">IF(ListeNonClassée[[#This Row],[avis]]="défavorable",_xlfn.RANK.EQ(ListeNonClassée[[#This Row],[%]],ListeNonClassée[%]),"")</f>
        <v/>
      </c>
      <c r="Q198" s="139" t="str">
        <f ca="1">IF(SUM(ListeNonClassée[[#This Row],[Priorisation favorable ]:[Priorisation Défavorable]])=0,"",SUM(ListeNonClassée[[#This Row],[Priorisation favorable ]:[Priorisation Défavorable]]))</f>
        <v/>
      </c>
    </row>
    <row r="199" spans="2:17" ht="12.75" customHeight="1" x14ac:dyDescent="0.2">
      <c r="B199" s="61" t="str" cm="1">
        <f t="array" aca="1" ref="B199" ca="1">IF(ROWS($1:196)&lt;=COUNTA(ListeF),INDEX(MID(ListeF,FIND("]",ListeF)+1,100),ROWS($1:196)),"")</f>
        <v/>
      </c>
      <c r="C199" s="61" t="str" cm="1">
        <f t="array" aca="1" ref="C199" ca="1">IFERROR(INDIRECT(ListeNonClassée[[#This Row],[Liste des opérations]]&amp;"!D10"),"")</f>
        <v/>
      </c>
      <c r="D199" s="137" t="str" cm="1">
        <f t="array" aca="1" ref="D199" ca="1">IFERROR(INDIRECT(ListeNonClassée[[#This Row],[Liste des opérations]]&amp;"!D12"),"")</f>
        <v/>
      </c>
      <c r="E199" s="137" t="str" cm="1">
        <f t="array" aca="1" ref="E199" ca="1">IFERROR(INDIRECT(ListeNonClassée[[#This Row],[Liste des opérations]]&amp;"!g12"),"")</f>
        <v/>
      </c>
      <c r="F199" s="66" t="str" cm="1">
        <f t="array" aca="1" ref="F199" ca="1">IFERROR(INDIRECT(ListeNonClassée[[#This Row],[Liste des opérations]]&amp;"!D65")&amp;"/"&amp;INDIRECT(ListeNonClassée[[#This Row],[Liste des opérations]]&amp;"!E65"),"")</f>
        <v/>
      </c>
      <c r="G199" s="66" t="str" cm="1">
        <f t="array" aca="1" ref="G199" ca="1">IFERROR(INDIRECT(ListeNonClassée[[#This Row],[Liste des opérations]]&amp;"!G65"),"")</f>
        <v/>
      </c>
      <c r="H199" s="66" t="str" cm="1">
        <f t="array" aca="1" ref="H199" ca="1">IFERROR(INDIRECT($B199&amp;"!D66")&amp;"/"&amp;INDIRECT($B199&amp;"!E66"),"")</f>
        <v/>
      </c>
      <c r="I199" s="66" t="str" cm="1">
        <f t="array" aca="1" ref="I199" ca="1">IFERROR(INDIRECT($B199&amp;"!G66"),"")</f>
        <v/>
      </c>
      <c r="J199" s="66" t="str" cm="1">
        <f t="array" aca="1" ref="J199" ca="1">IFERROR(INDIRECT(ListeNonClassée[[#This Row],[Liste des opérations]]&amp;"!D67")&amp;"/"&amp;INDIRECT($B199&amp;"!E67"),"")</f>
        <v/>
      </c>
      <c r="K199" s="66" t="str" cm="1">
        <f t="array" aca="1" ref="K199" ca="1">IFERROR(INDIRECT(ListeNonClassée[[#This Row],[Liste des opérations]]&amp;"!G67"),"")</f>
        <v/>
      </c>
      <c r="L199" s="66" t="str" cm="1">
        <f t="array" aca="1" ref="L199" ca="1">IFERROR(INDIRECT(ListeNonClassée[[#This Row],[Liste des opérations]]&amp;"!D68")&amp;"/"&amp;INDIRECT(ListeNonClassée[[#This Row],[Liste des opérations]]&amp;"!E68"),"")</f>
        <v/>
      </c>
      <c r="M199" s="67" t="str" cm="1">
        <f t="array" aca="1" ref="M199" ca="1">IFERROR(INDIRECT(ListeNonClassée[[#This Row],[Liste des opérations]]&amp;"!D68")/INDIRECT(ListeNonClassée[[#This Row],[Liste des opérations]]&amp;"!E68"),"")</f>
        <v/>
      </c>
      <c r="N199" s="66" t="str" cm="1">
        <f t="array" aca="1" ref="N199" ca="1">IFERROR(INDIRECT(ListeNonClassée[[#This Row],[Liste des opérations]]&amp;"!G68"),"")</f>
        <v/>
      </c>
      <c r="O199" s="139" t="str">
        <f ca="1">IF(ListeNonClassée[[#This Row],[avis]]="favorable",_xlfn.RANK.EQ(ListeNonClassée[[#This Row],[%]],ListeNonClassée[%]),"")</f>
        <v/>
      </c>
      <c r="P199" s="139" t="str">
        <f ca="1">IF(ListeNonClassée[[#This Row],[avis]]="défavorable",_xlfn.RANK.EQ(ListeNonClassée[[#This Row],[%]],ListeNonClassée[%]),"")</f>
        <v/>
      </c>
      <c r="Q199" s="139" t="str">
        <f ca="1">IF(SUM(ListeNonClassée[[#This Row],[Priorisation favorable ]:[Priorisation Défavorable]])=0,"",SUM(ListeNonClassée[[#This Row],[Priorisation favorable ]:[Priorisation Défavorable]]))</f>
        <v/>
      </c>
    </row>
    <row r="200" spans="2:17" ht="12.75" customHeight="1" x14ac:dyDescent="0.2">
      <c r="B200" s="61" t="str" cm="1">
        <f t="array" aca="1" ref="B200" ca="1">IF(ROWS($1:197)&lt;=COUNTA(ListeF),INDEX(MID(ListeF,FIND("]",ListeF)+1,100),ROWS($1:197)),"")</f>
        <v/>
      </c>
      <c r="C200" s="61" t="str" cm="1">
        <f t="array" aca="1" ref="C200" ca="1">IFERROR(INDIRECT(ListeNonClassée[[#This Row],[Liste des opérations]]&amp;"!D10"),"")</f>
        <v/>
      </c>
      <c r="D200" s="137" t="str" cm="1">
        <f t="array" aca="1" ref="D200" ca="1">IFERROR(INDIRECT(ListeNonClassée[[#This Row],[Liste des opérations]]&amp;"!D12"),"")</f>
        <v/>
      </c>
      <c r="E200" s="137" t="str" cm="1">
        <f t="array" aca="1" ref="E200" ca="1">IFERROR(INDIRECT(ListeNonClassée[[#This Row],[Liste des opérations]]&amp;"!g12"),"")</f>
        <v/>
      </c>
      <c r="F200" s="66" t="str" cm="1">
        <f t="array" aca="1" ref="F200" ca="1">IFERROR(INDIRECT(ListeNonClassée[[#This Row],[Liste des opérations]]&amp;"!D65")&amp;"/"&amp;INDIRECT(ListeNonClassée[[#This Row],[Liste des opérations]]&amp;"!E65"),"")</f>
        <v/>
      </c>
      <c r="G200" s="66" t="str" cm="1">
        <f t="array" aca="1" ref="G200" ca="1">IFERROR(INDIRECT(ListeNonClassée[[#This Row],[Liste des opérations]]&amp;"!G65"),"")</f>
        <v/>
      </c>
      <c r="H200" s="66" t="str" cm="1">
        <f t="array" aca="1" ref="H200" ca="1">IFERROR(INDIRECT($B200&amp;"!D66")&amp;"/"&amp;INDIRECT($B200&amp;"!E66"),"")</f>
        <v/>
      </c>
      <c r="I200" s="66" t="str" cm="1">
        <f t="array" aca="1" ref="I200" ca="1">IFERROR(INDIRECT($B200&amp;"!G66"),"")</f>
        <v/>
      </c>
      <c r="J200" s="66" t="str" cm="1">
        <f t="array" aca="1" ref="J200" ca="1">IFERROR(INDIRECT(ListeNonClassée[[#This Row],[Liste des opérations]]&amp;"!D67")&amp;"/"&amp;INDIRECT($B200&amp;"!E67"),"")</f>
        <v/>
      </c>
      <c r="K200" s="66" t="str" cm="1">
        <f t="array" aca="1" ref="K200" ca="1">IFERROR(INDIRECT(ListeNonClassée[[#This Row],[Liste des opérations]]&amp;"!G67"),"")</f>
        <v/>
      </c>
      <c r="L200" s="66" t="str" cm="1">
        <f t="array" aca="1" ref="L200" ca="1">IFERROR(INDIRECT(ListeNonClassée[[#This Row],[Liste des opérations]]&amp;"!D68")&amp;"/"&amp;INDIRECT(ListeNonClassée[[#This Row],[Liste des opérations]]&amp;"!E68"),"")</f>
        <v/>
      </c>
      <c r="M200" s="67" t="str" cm="1">
        <f t="array" aca="1" ref="M200" ca="1">IFERROR(INDIRECT(ListeNonClassée[[#This Row],[Liste des opérations]]&amp;"!D68")/INDIRECT(ListeNonClassée[[#This Row],[Liste des opérations]]&amp;"!E68"),"")</f>
        <v/>
      </c>
      <c r="N200" s="66" t="str" cm="1">
        <f t="array" aca="1" ref="N200" ca="1">IFERROR(INDIRECT(ListeNonClassée[[#This Row],[Liste des opérations]]&amp;"!G68"),"")</f>
        <v/>
      </c>
      <c r="O200" s="139" t="str">
        <f ca="1">IF(ListeNonClassée[[#This Row],[avis]]="favorable",_xlfn.RANK.EQ(ListeNonClassée[[#This Row],[%]],ListeNonClassée[%]),"")</f>
        <v/>
      </c>
      <c r="P200" s="139" t="str">
        <f ca="1">IF(ListeNonClassée[[#This Row],[avis]]="défavorable",_xlfn.RANK.EQ(ListeNonClassée[[#This Row],[%]],ListeNonClassée[%]),"")</f>
        <v/>
      </c>
      <c r="Q200" s="139" t="str">
        <f ca="1">IF(SUM(ListeNonClassée[[#This Row],[Priorisation favorable ]:[Priorisation Défavorable]])=0,"",SUM(ListeNonClassée[[#This Row],[Priorisation favorable ]:[Priorisation Défavorable]]))</f>
        <v/>
      </c>
    </row>
    <row r="201" spans="2:17" ht="12.75" customHeight="1" x14ac:dyDescent="0.2">
      <c r="B201" s="61" t="str" cm="1">
        <f t="array" aca="1" ref="B201" ca="1">IF(ROWS($1:198)&lt;=COUNTA(ListeF),INDEX(MID(ListeF,FIND("]",ListeF)+1,100),ROWS($1:198)),"")</f>
        <v/>
      </c>
      <c r="C201" s="61" t="str" cm="1">
        <f t="array" aca="1" ref="C201" ca="1">IFERROR(INDIRECT(ListeNonClassée[[#This Row],[Liste des opérations]]&amp;"!D10"),"")</f>
        <v/>
      </c>
      <c r="D201" s="137" t="str" cm="1">
        <f t="array" aca="1" ref="D201" ca="1">IFERROR(INDIRECT(ListeNonClassée[[#This Row],[Liste des opérations]]&amp;"!D12"),"")</f>
        <v/>
      </c>
      <c r="E201" s="137" t="str" cm="1">
        <f t="array" aca="1" ref="E201" ca="1">IFERROR(INDIRECT(ListeNonClassée[[#This Row],[Liste des opérations]]&amp;"!g12"),"")</f>
        <v/>
      </c>
      <c r="F201" s="66" t="str" cm="1">
        <f t="array" aca="1" ref="F201" ca="1">IFERROR(INDIRECT(ListeNonClassée[[#This Row],[Liste des opérations]]&amp;"!D65")&amp;"/"&amp;INDIRECT(ListeNonClassée[[#This Row],[Liste des opérations]]&amp;"!E65"),"")</f>
        <v/>
      </c>
      <c r="G201" s="66" t="str" cm="1">
        <f t="array" aca="1" ref="G201" ca="1">IFERROR(INDIRECT(ListeNonClassée[[#This Row],[Liste des opérations]]&amp;"!G65"),"")</f>
        <v/>
      </c>
      <c r="H201" s="66" t="str" cm="1">
        <f t="array" aca="1" ref="H201" ca="1">IFERROR(INDIRECT($B201&amp;"!D66")&amp;"/"&amp;INDIRECT($B201&amp;"!E66"),"")</f>
        <v/>
      </c>
      <c r="I201" s="66" t="str" cm="1">
        <f t="array" aca="1" ref="I201" ca="1">IFERROR(INDIRECT($B201&amp;"!G66"),"")</f>
        <v/>
      </c>
      <c r="J201" s="66" t="str" cm="1">
        <f t="array" aca="1" ref="J201" ca="1">IFERROR(INDIRECT(ListeNonClassée[[#This Row],[Liste des opérations]]&amp;"!D67")&amp;"/"&amp;INDIRECT($B201&amp;"!E67"),"")</f>
        <v/>
      </c>
      <c r="K201" s="66" t="str" cm="1">
        <f t="array" aca="1" ref="K201" ca="1">IFERROR(INDIRECT(ListeNonClassée[[#This Row],[Liste des opérations]]&amp;"!G67"),"")</f>
        <v/>
      </c>
      <c r="L201" s="66" t="str" cm="1">
        <f t="array" aca="1" ref="L201" ca="1">IFERROR(INDIRECT(ListeNonClassée[[#This Row],[Liste des opérations]]&amp;"!D68")&amp;"/"&amp;INDIRECT(ListeNonClassée[[#This Row],[Liste des opérations]]&amp;"!E68"),"")</f>
        <v/>
      </c>
      <c r="M201" s="67" t="str" cm="1">
        <f t="array" aca="1" ref="M201" ca="1">IFERROR(INDIRECT(ListeNonClassée[[#This Row],[Liste des opérations]]&amp;"!D68")/INDIRECT(ListeNonClassée[[#This Row],[Liste des opérations]]&amp;"!E68"),"")</f>
        <v/>
      </c>
      <c r="N201" s="66" t="str" cm="1">
        <f t="array" aca="1" ref="N201" ca="1">IFERROR(INDIRECT(ListeNonClassée[[#This Row],[Liste des opérations]]&amp;"!G68"),"")</f>
        <v/>
      </c>
      <c r="O201" s="139" t="str">
        <f ca="1">IF(ListeNonClassée[[#This Row],[avis]]="favorable",_xlfn.RANK.EQ(ListeNonClassée[[#This Row],[%]],ListeNonClassée[%]),"")</f>
        <v/>
      </c>
      <c r="P201" s="139" t="str">
        <f ca="1">IF(ListeNonClassée[[#This Row],[avis]]="défavorable",_xlfn.RANK.EQ(ListeNonClassée[[#This Row],[%]],ListeNonClassée[%]),"")</f>
        <v/>
      </c>
      <c r="Q201" s="139" t="str">
        <f ca="1">IF(SUM(ListeNonClassée[[#This Row],[Priorisation favorable ]:[Priorisation Défavorable]])=0,"",SUM(ListeNonClassée[[#This Row],[Priorisation favorable ]:[Priorisation Défavorable]]))</f>
        <v/>
      </c>
    </row>
    <row r="202" spans="2:17" ht="12.75" customHeight="1" x14ac:dyDescent="0.2">
      <c r="B202" s="61" t="str" cm="1">
        <f t="array" aca="1" ref="B202" ca="1">IF(ROWS($1:199)&lt;=COUNTA(ListeF),INDEX(MID(ListeF,FIND("]",ListeF)+1,100),ROWS($1:199)),"")</f>
        <v/>
      </c>
      <c r="C202" s="61" t="str" cm="1">
        <f t="array" aca="1" ref="C202" ca="1">IFERROR(INDIRECT(ListeNonClassée[[#This Row],[Liste des opérations]]&amp;"!D10"),"")</f>
        <v/>
      </c>
      <c r="D202" s="137" t="str" cm="1">
        <f t="array" aca="1" ref="D202" ca="1">IFERROR(INDIRECT(ListeNonClassée[[#This Row],[Liste des opérations]]&amp;"!D12"),"")</f>
        <v/>
      </c>
      <c r="E202" s="137" t="str" cm="1">
        <f t="array" aca="1" ref="E202" ca="1">IFERROR(INDIRECT(ListeNonClassée[[#This Row],[Liste des opérations]]&amp;"!g12"),"")</f>
        <v/>
      </c>
      <c r="F202" s="66" t="str" cm="1">
        <f t="array" aca="1" ref="F202" ca="1">IFERROR(INDIRECT(ListeNonClassée[[#This Row],[Liste des opérations]]&amp;"!D65")&amp;"/"&amp;INDIRECT(ListeNonClassée[[#This Row],[Liste des opérations]]&amp;"!E65"),"")</f>
        <v/>
      </c>
      <c r="G202" s="66" t="str" cm="1">
        <f t="array" aca="1" ref="G202" ca="1">IFERROR(INDIRECT(ListeNonClassée[[#This Row],[Liste des opérations]]&amp;"!G65"),"")</f>
        <v/>
      </c>
      <c r="H202" s="66" t="str" cm="1">
        <f t="array" aca="1" ref="H202" ca="1">IFERROR(INDIRECT($B202&amp;"!D66")&amp;"/"&amp;INDIRECT($B202&amp;"!E66"),"")</f>
        <v/>
      </c>
      <c r="I202" s="66" t="str" cm="1">
        <f t="array" aca="1" ref="I202" ca="1">IFERROR(INDIRECT($B202&amp;"!G66"),"")</f>
        <v/>
      </c>
      <c r="J202" s="66" t="str" cm="1">
        <f t="array" aca="1" ref="J202" ca="1">IFERROR(INDIRECT(ListeNonClassée[[#This Row],[Liste des opérations]]&amp;"!D67")&amp;"/"&amp;INDIRECT($B202&amp;"!E67"),"")</f>
        <v/>
      </c>
      <c r="K202" s="66" t="str" cm="1">
        <f t="array" aca="1" ref="K202" ca="1">IFERROR(INDIRECT(ListeNonClassée[[#This Row],[Liste des opérations]]&amp;"!G67"),"")</f>
        <v/>
      </c>
      <c r="L202" s="66" t="str" cm="1">
        <f t="array" aca="1" ref="L202" ca="1">IFERROR(INDIRECT(ListeNonClassée[[#This Row],[Liste des opérations]]&amp;"!D68")&amp;"/"&amp;INDIRECT(ListeNonClassée[[#This Row],[Liste des opérations]]&amp;"!E68"),"")</f>
        <v/>
      </c>
      <c r="M202" s="67" t="str" cm="1">
        <f t="array" aca="1" ref="M202" ca="1">IFERROR(INDIRECT(ListeNonClassée[[#This Row],[Liste des opérations]]&amp;"!D68")/INDIRECT(ListeNonClassée[[#This Row],[Liste des opérations]]&amp;"!E68"),"")</f>
        <v/>
      </c>
      <c r="N202" s="66" t="str" cm="1">
        <f t="array" aca="1" ref="N202" ca="1">IFERROR(INDIRECT(ListeNonClassée[[#This Row],[Liste des opérations]]&amp;"!G68"),"")</f>
        <v/>
      </c>
      <c r="O202" s="139" t="str">
        <f ca="1">IF(ListeNonClassée[[#This Row],[avis]]="favorable",_xlfn.RANK.EQ(ListeNonClassée[[#This Row],[%]],ListeNonClassée[%]),"")</f>
        <v/>
      </c>
      <c r="P202" s="139" t="str">
        <f ca="1">IF(ListeNonClassée[[#This Row],[avis]]="défavorable",_xlfn.RANK.EQ(ListeNonClassée[[#This Row],[%]],ListeNonClassée[%]),"")</f>
        <v/>
      </c>
      <c r="Q202" s="139" t="str">
        <f ca="1">IF(SUM(ListeNonClassée[[#This Row],[Priorisation favorable ]:[Priorisation Défavorable]])=0,"",SUM(ListeNonClassée[[#This Row],[Priorisation favorable ]:[Priorisation Défavorable]]))</f>
        <v/>
      </c>
    </row>
    <row r="203" spans="2:17" ht="12.75" customHeight="1" x14ac:dyDescent="0.2">
      <c r="B203" s="61" t="str" cm="1">
        <f t="array" aca="1" ref="B203" ca="1">IF(ROWS($1:200)&lt;=COUNTA(ListeF),INDEX(MID(ListeF,FIND("]",ListeF)+1,100),ROWS($1:200)),"")</f>
        <v/>
      </c>
      <c r="C203" s="61" t="str" cm="1">
        <f t="array" aca="1" ref="C203" ca="1">IFERROR(INDIRECT(ListeNonClassée[[#This Row],[Liste des opérations]]&amp;"!D10"),"")</f>
        <v/>
      </c>
      <c r="D203" s="137" t="str" cm="1">
        <f t="array" aca="1" ref="D203" ca="1">IFERROR(INDIRECT(ListeNonClassée[[#This Row],[Liste des opérations]]&amp;"!D12"),"")</f>
        <v/>
      </c>
      <c r="E203" s="137" t="str" cm="1">
        <f t="array" aca="1" ref="E203" ca="1">IFERROR(INDIRECT(ListeNonClassée[[#This Row],[Liste des opérations]]&amp;"!g12"),"")</f>
        <v/>
      </c>
      <c r="F203" s="66" t="str" cm="1">
        <f t="array" aca="1" ref="F203" ca="1">IFERROR(INDIRECT(ListeNonClassée[[#This Row],[Liste des opérations]]&amp;"!D65")&amp;"/"&amp;INDIRECT(ListeNonClassée[[#This Row],[Liste des opérations]]&amp;"!E65"),"")</f>
        <v/>
      </c>
      <c r="G203" s="66" t="str" cm="1">
        <f t="array" aca="1" ref="G203" ca="1">IFERROR(INDIRECT(ListeNonClassée[[#This Row],[Liste des opérations]]&amp;"!G65"),"")</f>
        <v/>
      </c>
      <c r="H203" s="66" t="str" cm="1">
        <f t="array" aca="1" ref="H203" ca="1">IFERROR(INDIRECT($B203&amp;"!D66")&amp;"/"&amp;INDIRECT($B203&amp;"!E66"),"")</f>
        <v/>
      </c>
      <c r="I203" s="66" t="str" cm="1">
        <f t="array" aca="1" ref="I203" ca="1">IFERROR(INDIRECT($B203&amp;"!G66"),"")</f>
        <v/>
      </c>
      <c r="J203" s="66" t="str" cm="1">
        <f t="array" aca="1" ref="J203" ca="1">IFERROR(INDIRECT(ListeNonClassée[[#This Row],[Liste des opérations]]&amp;"!D67")&amp;"/"&amp;INDIRECT($B203&amp;"!E67"),"")</f>
        <v/>
      </c>
      <c r="K203" s="66" t="str" cm="1">
        <f t="array" aca="1" ref="K203" ca="1">IFERROR(INDIRECT(ListeNonClassée[[#This Row],[Liste des opérations]]&amp;"!G67"),"")</f>
        <v/>
      </c>
      <c r="L203" s="66" t="str" cm="1">
        <f t="array" aca="1" ref="L203" ca="1">IFERROR(INDIRECT(ListeNonClassée[[#This Row],[Liste des opérations]]&amp;"!D68")&amp;"/"&amp;INDIRECT(ListeNonClassée[[#This Row],[Liste des opérations]]&amp;"!E68"),"")</f>
        <v/>
      </c>
      <c r="M203" s="67" t="str" cm="1">
        <f t="array" aca="1" ref="M203" ca="1">IFERROR(INDIRECT(ListeNonClassée[[#This Row],[Liste des opérations]]&amp;"!D68")/INDIRECT(ListeNonClassée[[#This Row],[Liste des opérations]]&amp;"!E68"),"")</f>
        <v/>
      </c>
      <c r="N203" s="66" t="str" cm="1">
        <f t="array" aca="1" ref="N203" ca="1">IFERROR(INDIRECT(ListeNonClassée[[#This Row],[Liste des opérations]]&amp;"!G68"),"")</f>
        <v/>
      </c>
      <c r="O203" s="139" t="str">
        <f ca="1">IF(ListeNonClassée[[#This Row],[avis]]="favorable",_xlfn.RANK.EQ(ListeNonClassée[[#This Row],[%]],ListeNonClassée[%]),"")</f>
        <v/>
      </c>
      <c r="P203" s="139" t="str">
        <f ca="1">IF(ListeNonClassée[[#This Row],[avis]]="défavorable",_xlfn.RANK.EQ(ListeNonClassée[[#This Row],[%]],ListeNonClassée[%]),"")</f>
        <v/>
      </c>
      <c r="Q203" s="139" t="str">
        <f ca="1">IF(SUM(ListeNonClassée[[#This Row],[Priorisation favorable ]:[Priorisation Défavorable]])=0,"",SUM(ListeNonClassée[[#This Row],[Priorisation favorable ]:[Priorisation Défavorable]]))</f>
        <v/>
      </c>
    </row>
    <row r="204" spans="2:17" ht="12.75" customHeight="1" x14ac:dyDescent="0.2">
      <c r="B204" s="61" t="str" cm="1">
        <f t="array" aca="1" ref="B204" ca="1">IF(ROWS($1:201)&lt;=COUNTA(ListeF),INDEX(MID(ListeF,FIND("]",ListeF)+1,100),ROWS($1:201)),"")</f>
        <v/>
      </c>
      <c r="C204" s="61" t="str" cm="1">
        <f t="array" aca="1" ref="C204" ca="1">IFERROR(INDIRECT(ListeNonClassée[[#This Row],[Liste des opérations]]&amp;"!D10"),"")</f>
        <v/>
      </c>
      <c r="D204" s="137" t="str" cm="1">
        <f t="array" aca="1" ref="D204" ca="1">IFERROR(INDIRECT(ListeNonClassée[[#This Row],[Liste des opérations]]&amp;"!D12"),"")</f>
        <v/>
      </c>
      <c r="E204" s="137" t="str" cm="1">
        <f t="array" aca="1" ref="E204" ca="1">IFERROR(INDIRECT(ListeNonClassée[[#This Row],[Liste des opérations]]&amp;"!g12"),"")</f>
        <v/>
      </c>
      <c r="F204" s="66" t="str" cm="1">
        <f t="array" aca="1" ref="F204" ca="1">IFERROR(INDIRECT(ListeNonClassée[[#This Row],[Liste des opérations]]&amp;"!D65")&amp;"/"&amp;INDIRECT(ListeNonClassée[[#This Row],[Liste des opérations]]&amp;"!E65"),"")</f>
        <v/>
      </c>
      <c r="G204" s="66" t="str" cm="1">
        <f t="array" aca="1" ref="G204" ca="1">IFERROR(INDIRECT(ListeNonClassée[[#This Row],[Liste des opérations]]&amp;"!G65"),"")</f>
        <v/>
      </c>
      <c r="H204" s="66" t="str" cm="1">
        <f t="array" aca="1" ref="H204" ca="1">IFERROR(INDIRECT($B204&amp;"!D66")&amp;"/"&amp;INDIRECT($B204&amp;"!E66"),"")</f>
        <v/>
      </c>
      <c r="I204" s="66" t="str" cm="1">
        <f t="array" aca="1" ref="I204" ca="1">IFERROR(INDIRECT($B204&amp;"!G66"),"")</f>
        <v/>
      </c>
      <c r="J204" s="66" t="str" cm="1">
        <f t="array" aca="1" ref="J204" ca="1">IFERROR(INDIRECT(ListeNonClassée[[#This Row],[Liste des opérations]]&amp;"!D67")&amp;"/"&amp;INDIRECT($B204&amp;"!E67"),"")</f>
        <v/>
      </c>
      <c r="K204" s="66" t="str" cm="1">
        <f t="array" aca="1" ref="K204" ca="1">IFERROR(INDIRECT(ListeNonClassée[[#This Row],[Liste des opérations]]&amp;"!G67"),"")</f>
        <v/>
      </c>
      <c r="L204" s="66" t="str" cm="1">
        <f t="array" aca="1" ref="L204" ca="1">IFERROR(INDIRECT(ListeNonClassée[[#This Row],[Liste des opérations]]&amp;"!D68")&amp;"/"&amp;INDIRECT(ListeNonClassée[[#This Row],[Liste des opérations]]&amp;"!E68"),"")</f>
        <v/>
      </c>
      <c r="M204" s="67" t="str" cm="1">
        <f t="array" aca="1" ref="M204" ca="1">IFERROR(INDIRECT(ListeNonClassée[[#This Row],[Liste des opérations]]&amp;"!D68")/INDIRECT(ListeNonClassée[[#This Row],[Liste des opérations]]&amp;"!E68"),"")</f>
        <v/>
      </c>
      <c r="N204" s="66" t="str" cm="1">
        <f t="array" aca="1" ref="N204" ca="1">IFERROR(INDIRECT(ListeNonClassée[[#This Row],[Liste des opérations]]&amp;"!G68"),"")</f>
        <v/>
      </c>
      <c r="O204" s="139" t="str">
        <f ca="1">IF(ListeNonClassée[[#This Row],[avis]]="favorable",_xlfn.RANK.EQ(ListeNonClassée[[#This Row],[%]],ListeNonClassée[%]),"")</f>
        <v/>
      </c>
      <c r="P204" s="139" t="str">
        <f ca="1">IF(ListeNonClassée[[#This Row],[avis]]="défavorable",_xlfn.RANK.EQ(ListeNonClassée[[#This Row],[%]],ListeNonClassée[%]),"")</f>
        <v/>
      </c>
      <c r="Q204" s="139" t="str">
        <f ca="1">IF(SUM(ListeNonClassée[[#This Row],[Priorisation favorable ]:[Priorisation Défavorable]])=0,"",SUM(ListeNonClassée[[#This Row],[Priorisation favorable ]:[Priorisation Défavorable]]))</f>
        <v/>
      </c>
    </row>
    <row r="205" spans="2:17" ht="12.75" customHeight="1" x14ac:dyDescent="0.2">
      <c r="B205" s="61" t="str" cm="1">
        <f t="array" aca="1" ref="B205" ca="1">IF(ROWS($1:202)&lt;=COUNTA(ListeF),INDEX(MID(ListeF,FIND("]",ListeF)+1,100),ROWS($1:202)),"")</f>
        <v/>
      </c>
      <c r="C205" s="61" t="str" cm="1">
        <f t="array" aca="1" ref="C205" ca="1">IFERROR(INDIRECT(ListeNonClassée[[#This Row],[Liste des opérations]]&amp;"!D10"),"")</f>
        <v/>
      </c>
      <c r="D205" s="137" t="str" cm="1">
        <f t="array" aca="1" ref="D205" ca="1">IFERROR(INDIRECT(ListeNonClassée[[#This Row],[Liste des opérations]]&amp;"!D12"),"")</f>
        <v/>
      </c>
      <c r="E205" s="137" t="str" cm="1">
        <f t="array" aca="1" ref="E205" ca="1">IFERROR(INDIRECT(ListeNonClassée[[#This Row],[Liste des opérations]]&amp;"!g12"),"")</f>
        <v/>
      </c>
      <c r="F205" s="66" t="str" cm="1">
        <f t="array" aca="1" ref="F205" ca="1">IFERROR(INDIRECT(ListeNonClassée[[#This Row],[Liste des opérations]]&amp;"!D65")&amp;"/"&amp;INDIRECT(ListeNonClassée[[#This Row],[Liste des opérations]]&amp;"!E65"),"")</f>
        <v/>
      </c>
      <c r="G205" s="66" t="str" cm="1">
        <f t="array" aca="1" ref="G205" ca="1">IFERROR(INDIRECT(ListeNonClassée[[#This Row],[Liste des opérations]]&amp;"!G65"),"")</f>
        <v/>
      </c>
      <c r="H205" s="66" t="str" cm="1">
        <f t="array" aca="1" ref="H205" ca="1">IFERROR(INDIRECT($B205&amp;"!D66")&amp;"/"&amp;INDIRECT($B205&amp;"!E66"),"")</f>
        <v/>
      </c>
      <c r="I205" s="66" t="str" cm="1">
        <f t="array" aca="1" ref="I205" ca="1">IFERROR(INDIRECT($B205&amp;"!G66"),"")</f>
        <v/>
      </c>
      <c r="J205" s="66" t="str" cm="1">
        <f t="array" aca="1" ref="J205" ca="1">IFERROR(INDIRECT(ListeNonClassée[[#This Row],[Liste des opérations]]&amp;"!D67")&amp;"/"&amp;INDIRECT($B205&amp;"!E67"),"")</f>
        <v/>
      </c>
      <c r="K205" s="66" t="str" cm="1">
        <f t="array" aca="1" ref="K205" ca="1">IFERROR(INDIRECT(ListeNonClassée[[#This Row],[Liste des opérations]]&amp;"!G67"),"")</f>
        <v/>
      </c>
      <c r="L205" s="66" t="str" cm="1">
        <f t="array" aca="1" ref="L205" ca="1">IFERROR(INDIRECT(ListeNonClassée[[#This Row],[Liste des opérations]]&amp;"!D68")&amp;"/"&amp;INDIRECT(ListeNonClassée[[#This Row],[Liste des opérations]]&amp;"!E68"),"")</f>
        <v/>
      </c>
      <c r="M205" s="67" t="str" cm="1">
        <f t="array" aca="1" ref="M205" ca="1">IFERROR(INDIRECT(ListeNonClassée[[#This Row],[Liste des opérations]]&amp;"!D68")/INDIRECT(ListeNonClassée[[#This Row],[Liste des opérations]]&amp;"!E68"),"")</f>
        <v/>
      </c>
      <c r="N205" s="66" t="str" cm="1">
        <f t="array" aca="1" ref="N205" ca="1">IFERROR(INDIRECT(ListeNonClassée[[#This Row],[Liste des opérations]]&amp;"!G68"),"")</f>
        <v/>
      </c>
      <c r="O205" s="139" t="str">
        <f ca="1">IF(ListeNonClassée[[#This Row],[avis]]="favorable",_xlfn.RANK.EQ(ListeNonClassée[[#This Row],[%]],ListeNonClassée[%]),"")</f>
        <v/>
      </c>
      <c r="P205" s="139" t="str">
        <f ca="1">IF(ListeNonClassée[[#This Row],[avis]]="défavorable",_xlfn.RANK.EQ(ListeNonClassée[[#This Row],[%]],ListeNonClassée[%]),"")</f>
        <v/>
      </c>
      <c r="Q205" s="139" t="str">
        <f ca="1">IF(SUM(ListeNonClassée[[#This Row],[Priorisation favorable ]:[Priorisation Défavorable]])=0,"",SUM(ListeNonClassée[[#This Row],[Priorisation favorable ]:[Priorisation Défavorable]]))</f>
        <v/>
      </c>
    </row>
    <row r="206" spans="2:17" ht="12.75" customHeight="1" x14ac:dyDescent="0.2">
      <c r="B206" s="61" t="str" cm="1">
        <f t="array" aca="1" ref="B206" ca="1">IF(ROWS($1:203)&lt;=COUNTA(ListeF),INDEX(MID(ListeF,FIND("]",ListeF)+1,100),ROWS($1:203)),"")</f>
        <v/>
      </c>
      <c r="C206" s="61" t="str" cm="1">
        <f t="array" aca="1" ref="C206" ca="1">IFERROR(INDIRECT(ListeNonClassée[[#This Row],[Liste des opérations]]&amp;"!D10"),"")</f>
        <v/>
      </c>
      <c r="D206" s="137" t="str" cm="1">
        <f t="array" aca="1" ref="D206" ca="1">IFERROR(INDIRECT(ListeNonClassée[[#This Row],[Liste des opérations]]&amp;"!D12"),"")</f>
        <v/>
      </c>
      <c r="E206" s="137" t="str" cm="1">
        <f t="array" aca="1" ref="E206" ca="1">IFERROR(INDIRECT(ListeNonClassée[[#This Row],[Liste des opérations]]&amp;"!g12"),"")</f>
        <v/>
      </c>
      <c r="F206" s="66" t="str" cm="1">
        <f t="array" aca="1" ref="F206" ca="1">IFERROR(INDIRECT(ListeNonClassée[[#This Row],[Liste des opérations]]&amp;"!D65")&amp;"/"&amp;INDIRECT(ListeNonClassée[[#This Row],[Liste des opérations]]&amp;"!E65"),"")</f>
        <v/>
      </c>
      <c r="G206" s="66" t="str" cm="1">
        <f t="array" aca="1" ref="G206" ca="1">IFERROR(INDIRECT(ListeNonClassée[[#This Row],[Liste des opérations]]&amp;"!G65"),"")</f>
        <v/>
      </c>
      <c r="H206" s="66" t="str" cm="1">
        <f t="array" aca="1" ref="H206" ca="1">IFERROR(INDIRECT($B206&amp;"!D66")&amp;"/"&amp;INDIRECT($B206&amp;"!E66"),"")</f>
        <v/>
      </c>
      <c r="I206" s="66" t="str" cm="1">
        <f t="array" aca="1" ref="I206" ca="1">IFERROR(INDIRECT($B206&amp;"!G66"),"")</f>
        <v/>
      </c>
      <c r="J206" s="66" t="str" cm="1">
        <f t="array" aca="1" ref="J206" ca="1">IFERROR(INDIRECT(ListeNonClassée[[#This Row],[Liste des opérations]]&amp;"!D67")&amp;"/"&amp;INDIRECT($B206&amp;"!E67"),"")</f>
        <v/>
      </c>
      <c r="K206" s="66" t="str" cm="1">
        <f t="array" aca="1" ref="K206" ca="1">IFERROR(INDIRECT(ListeNonClassée[[#This Row],[Liste des opérations]]&amp;"!G67"),"")</f>
        <v/>
      </c>
      <c r="L206" s="66" t="str" cm="1">
        <f t="array" aca="1" ref="L206" ca="1">IFERROR(INDIRECT(ListeNonClassée[[#This Row],[Liste des opérations]]&amp;"!D68")&amp;"/"&amp;INDIRECT(ListeNonClassée[[#This Row],[Liste des opérations]]&amp;"!E68"),"")</f>
        <v/>
      </c>
      <c r="M206" s="67" t="str" cm="1">
        <f t="array" aca="1" ref="M206" ca="1">IFERROR(INDIRECT(ListeNonClassée[[#This Row],[Liste des opérations]]&amp;"!D68")/INDIRECT(ListeNonClassée[[#This Row],[Liste des opérations]]&amp;"!E68"),"")</f>
        <v/>
      </c>
      <c r="N206" s="66" t="str" cm="1">
        <f t="array" aca="1" ref="N206" ca="1">IFERROR(INDIRECT(ListeNonClassée[[#This Row],[Liste des opérations]]&amp;"!G68"),"")</f>
        <v/>
      </c>
      <c r="O206" s="139" t="str">
        <f ca="1">IF(ListeNonClassée[[#This Row],[avis]]="favorable",_xlfn.RANK.EQ(ListeNonClassée[[#This Row],[%]],ListeNonClassée[%]),"")</f>
        <v/>
      </c>
      <c r="P206" s="139" t="str">
        <f ca="1">IF(ListeNonClassée[[#This Row],[avis]]="défavorable",_xlfn.RANK.EQ(ListeNonClassée[[#This Row],[%]],ListeNonClassée[%]),"")</f>
        <v/>
      </c>
      <c r="Q206" s="139" t="str">
        <f ca="1">IF(SUM(ListeNonClassée[[#This Row],[Priorisation favorable ]:[Priorisation Défavorable]])=0,"",SUM(ListeNonClassée[[#This Row],[Priorisation favorable ]:[Priorisation Défavorable]]))</f>
        <v/>
      </c>
    </row>
    <row r="207" spans="2:17" ht="12.75" customHeight="1" x14ac:dyDescent="0.2">
      <c r="B207" s="61" t="str" cm="1">
        <f t="array" aca="1" ref="B207" ca="1">IF(ROWS($1:204)&lt;=COUNTA(ListeF),INDEX(MID(ListeF,FIND("]",ListeF)+1,100),ROWS($1:204)),"")</f>
        <v/>
      </c>
      <c r="C207" s="61" t="str" cm="1">
        <f t="array" aca="1" ref="C207" ca="1">IFERROR(INDIRECT(ListeNonClassée[[#This Row],[Liste des opérations]]&amp;"!D10"),"")</f>
        <v/>
      </c>
      <c r="D207" s="137" t="str" cm="1">
        <f t="array" aca="1" ref="D207" ca="1">IFERROR(INDIRECT(ListeNonClassée[[#This Row],[Liste des opérations]]&amp;"!D12"),"")</f>
        <v/>
      </c>
      <c r="E207" s="137" t="str" cm="1">
        <f t="array" aca="1" ref="E207" ca="1">IFERROR(INDIRECT(ListeNonClassée[[#This Row],[Liste des opérations]]&amp;"!g12"),"")</f>
        <v/>
      </c>
      <c r="F207" s="66" t="str" cm="1">
        <f t="array" aca="1" ref="F207" ca="1">IFERROR(INDIRECT(ListeNonClassée[[#This Row],[Liste des opérations]]&amp;"!D65")&amp;"/"&amp;INDIRECT(ListeNonClassée[[#This Row],[Liste des opérations]]&amp;"!E65"),"")</f>
        <v/>
      </c>
      <c r="G207" s="66" t="str" cm="1">
        <f t="array" aca="1" ref="G207" ca="1">IFERROR(INDIRECT(ListeNonClassée[[#This Row],[Liste des opérations]]&amp;"!G65"),"")</f>
        <v/>
      </c>
      <c r="H207" s="66" t="str" cm="1">
        <f t="array" aca="1" ref="H207" ca="1">IFERROR(INDIRECT($B207&amp;"!D66")&amp;"/"&amp;INDIRECT($B207&amp;"!E66"),"")</f>
        <v/>
      </c>
      <c r="I207" s="66" t="str" cm="1">
        <f t="array" aca="1" ref="I207" ca="1">IFERROR(INDIRECT($B207&amp;"!G66"),"")</f>
        <v/>
      </c>
      <c r="J207" s="66" t="str" cm="1">
        <f t="array" aca="1" ref="J207" ca="1">IFERROR(INDIRECT(ListeNonClassée[[#This Row],[Liste des opérations]]&amp;"!D67")&amp;"/"&amp;INDIRECT($B207&amp;"!E67"),"")</f>
        <v/>
      </c>
      <c r="K207" s="66" t="str" cm="1">
        <f t="array" aca="1" ref="K207" ca="1">IFERROR(INDIRECT(ListeNonClassée[[#This Row],[Liste des opérations]]&amp;"!G67"),"")</f>
        <v/>
      </c>
      <c r="L207" s="66" t="str" cm="1">
        <f t="array" aca="1" ref="L207" ca="1">IFERROR(INDIRECT(ListeNonClassée[[#This Row],[Liste des opérations]]&amp;"!D68")&amp;"/"&amp;INDIRECT(ListeNonClassée[[#This Row],[Liste des opérations]]&amp;"!E68"),"")</f>
        <v/>
      </c>
      <c r="M207" s="67" t="str" cm="1">
        <f t="array" aca="1" ref="M207" ca="1">IFERROR(INDIRECT(ListeNonClassée[[#This Row],[Liste des opérations]]&amp;"!D68")/INDIRECT(ListeNonClassée[[#This Row],[Liste des opérations]]&amp;"!E68"),"")</f>
        <v/>
      </c>
      <c r="N207" s="66" t="str" cm="1">
        <f t="array" aca="1" ref="N207" ca="1">IFERROR(INDIRECT(ListeNonClassée[[#This Row],[Liste des opérations]]&amp;"!G68"),"")</f>
        <v/>
      </c>
      <c r="O207" s="139" t="str">
        <f ca="1">IF(ListeNonClassée[[#This Row],[avis]]="favorable",_xlfn.RANK.EQ(ListeNonClassée[[#This Row],[%]],ListeNonClassée[%]),"")</f>
        <v/>
      </c>
      <c r="P207" s="139" t="str">
        <f ca="1">IF(ListeNonClassée[[#This Row],[avis]]="défavorable",_xlfn.RANK.EQ(ListeNonClassée[[#This Row],[%]],ListeNonClassée[%]),"")</f>
        <v/>
      </c>
      <c r="Q207" s="139" t="str">
        <f ca="1">IF(SUM(ListeNonClassée[[#This Row],[Priorisation favorable ]:[Priorisation Défavorable]])=0,"",SUM(ListeNonClassée[[#This Row],[Priorisation favorable ]:[Priorisation Défavorable]]))</f>
        <v/>
      </c>
    </row>
    <row r="208" spans="2:17" ht="12.75" customHeight="1" x14ac:dyDescent="0.2">
      <c r="B208" s="61" t="str" cm="1">
        <f t="array" aca="1" ref="B208" ca="1">IF(ROWS($1:205)&lt;=COUNTA(ListeF),INDEX(MID(ListeF,FIND("]",ListeF)+1,100),ROWS($1:205)),"")</f>
        <v/>
      </c>
      <c r="C208" s="61" t="str" cm="1">
        <f t="array" aca="1" ref="C208" ca="1">IFERROR(INDIRECT(ListeNonClassée[[#This Row],[Liste des opérations]]&amp;"!D10"),"")</f>
        <v/>
      </c>
      <c r="D208" s="137" t="str" cm="1">
        <f t="array" aca="1" ref="D208" ca="1">IFERROR(INDIRECT(ListeNonClassée[[#This Row],[Liste des opérations]]&amp;"!D12"),"")</f>
        <v/>
      </c>
      <c r="E208" s="137" t="str" cm="1">
        <f t="array" aca="1" ref="E208" ca="1">IFERROR(INDIRECT(ListeNonClassée[[#This Row],[Liste des opérations]]&amp;"!g12"),"")</f>
        <v/>
      </c>
      <c r="F208" s="66" t="str" cm="1">
        <f t="array" aca="1" ref="F208" ca="1">IFERROR(INDIRECT(ListeNonClassée[[#This Row],[Liste des opérations]]&amp;"!D65")&amp;"/"&amp;INDIRECT(ListeNonClassée[[#This Row],[Liste des opérations]]&amp;"!E65"),"")</f>
        <v/>
      </c>
      <c r="G208" s="66" t="str" cm="1">
        <f t="array" aca="1" ref="G208" ca="1">IFERROR(INDIRECT(ListeNonClassée[[#This Row],[Liste des opérations]]&amp;"!G65"),"")</f>
        <v/>
      </c>
      <c r="H208" s="66" t="str" cm="1">
        <f t="array" aca="1" ref="H208" ca="1">IFERROR(INDIRECT($B208&amp;"!D66")&amp;"/"&amp;INDIRECT($B208&amp;"!E66"),"")</f>
        <v/>
      </c>
      <c r="I208" s="66" t="str" cm="1">
        <f t="array" aca="1" ref="I208" ca="1">IFERROR(INDIRECT($B208&amp;"!G66"),"")</f>
        <v/>
      </c>
      <c r="J208" s="66" t="str" cm="1">
        <f t="array" aca="1" ref="J208" ca="1">IFERROR(INDIRECT(ListeNonClassée[[#This Row],[Liste des opérations]]&amp;"!D67")&amp;"/"&amp;INDIRECT($B208&amp;"!E67"),"")</f>
        <v/>
      </c>
      <c r="K208" s="66" t="str" cm="1">
        <f t="array" aca="1" ref="K208" ca="1">IFERROR(INDIRECT(ListeNonClassée[[#This Row],[Liste des opérations]]&amp;"!G67"),"")</f>
        <v/>
      </c>
      <c r="L208" s="66" t="str" cm="1">
        <f t="array" aca="1" ref="L208" ca="1">IFERROR(INDIRECT(ListeNonClassée[[#This Row],[Liste des opérations]]&amp;"!D68")&amp;"/"&amp;INDIRECT(ListeNonClassée[[#This Row],[Liste des opérations]]&amp;"!E68"),"")</f>
        <v/>
      </c>
      <c r="M208" s="67" t="str" cm="1">
        <f t="array" aca="1" ref="M208" ca="1">IFERROR(INDIRECT(ListeNonClassée[[#This Row],[Liste des opérations]]&amp;"!D68")/INDIRECT(ListeNonClassée[[#This Row],[Liste des opérations]]&amp;"!E68"),"")</f>
        <v/>
      </c>
      <c r="N208" s="66" t="str" cm="1">
        <f t="array" aca="1" ref="N208" ca="1">IFERROR(INDIRECT(ListeNonClassée[[#This Row],[Liste des opérations]]&amp;"!G68"),"")</f>
        <v/>
      </c>
      <c r="O208" s="139" t="str">
        <f ca="1">IF(ListeNonClassée[[#This Row],[avis]]="favorable",_xlfn.RANK.EQ(ListeNonClassée[[#This Row],[%]],ListeNonClassée[%]),"")</f>
        <v/>
      </c>
      <c r="P208" s="139" t="str">
        <f ca="1">IF(ListeNonClassée[[#This Row],[avis]]="défavorable",_xlfn.RANK.EQ(ListeNonClassée[[#This Row],[%]],ListeNonClassée[%]),"")</f>
        <v/>
      </c>
      <c r="Q208" s="139" t="str">
        <f ca="1">IF(SUM(ListeNonClassée[[#This Row],[Priorisation favorable ]:[Priorisation Défavorable]])=0,"",SUM(ListeNonClassée[[#This Row],[Priorisation favorable ]:[Priorisation Défavorable]]))</f>
        <v/>
      </c>
    </row>
    <row r="209" spans="2:17" ht="12.75" customHeight="1" x14ac:dyDescent="0.2">
      <c r="B209" s="61" t="str" cm="1">
        <f t="array" aca="1" ref="B209" ca="1">IF(ROWS($1:206)&lt;=COUNTA(ListeF),INDEX(MID(ListeF,FIND("]",ListeF)+1,100),ROWS($1:206)),"")</f>
        <v/>
      </c>
      <c r="C209" s="61" t="str" cm="1">
        <f t="array" aca="1" ref="C209" ca="1">IFERROR(INDIRECT(ListeNonClassée[[#This Row],[Liste des opérations]]&amp;"!D10"),"")</f>
        <v/>
      </c>
      <c r="D209" s="137" t="str" cm="1">
        <f t="array" aca="1" ref="D209" ca="1">IFERROR(INDIRECT(ListeNonClassée[[#This Row],[Liste des opérations]]&amp;"!D12"),"")</f>
        <v/>
      </c>
      <c r="E209" s="137" t="str" cm="1">
        <f t="array" aca="1" ref="E209" ca="1">IFERROR(INDIRECT(ListeNonClassée[[#This Row],[Liste des opérations]]&amp;"!g12"),"")</f>
        <v/>
      </c>
      <c r="F209" s="66" t="str" cm="1">
        <f t="array" aca="1" ref="F209" ca="1">IFERROR(INDIRECT(ListeNonClassée[[#This Row],[Liste des opérations]]&amp;"!D65")&amp;"/"&amp;INDIRECT(ListeNonClassée[[#This Row],[Liste des opérations]]&amp;"!E65"),"")</f>
        <v/>
      </c>
      <c r="G209" s="66" t="str" cm="1">
        <f t="array" aca="1" ref="G209" ca="1">IFERROR(INDIRECT(ListeNonClassée[[#This Row],[Liste des opérations]]&amp;"!G65"),"")</f>
        <v/>
      </c>
      <c r="H209" s="66" t="str" cm="1">
        <f t="array" aca="1" ref="H209" ca="1">IFERROR(INDIRECT($B209&amp;"!D66")&amp;"/"&amp;INDIRECT($B209&amp;"!E66"),"")</f>
        <v/>
      </c>
      <c r="I209" s="66" t="str" cm="1">
        <f t="array" aca="1" ref="I209" ca="1">IFERROR(INDIRECT($B209&amp;"!G66"),"")</f>
        <v/>
      </c>
      <c r="J209" s="66" t="str" cm="1">
        <f t="array" aca="1" ref="J209" ca="1">IFERROR(INDIRECT(ListeNonClassée[[#This Row],[Liste des opérations]]&amp;"!D67")&amp;"/"&amp;INDIRECT($B209&amp;"!E67"),"")</f>
        <v/>
      </c>
      <c r="K209" s="66" t="str" cm="1">
        <f t="array" aca="1" ref="K209" ca="1">IFERROR(INDIRECT(ListeNonClassée[[#This Row],[Liste des opérations]]&amp;"!G67"),"")</f>
        <v/>
      </c>
      <c r="L209" s="66" t="str" cm="1">
        <f t="array" aca="1" ref="L209" ca="1">IFERROR(INDIRECT(ListeNonClassée[[#This Row],[Liste des opérations]]&amp;"!D68")&amp;"/"&amp;INDIRECT(ListeNonClassée[[#This Row],[Liste des opérations]]&amp;"!E68"),"")</f>
        <v/>
      </c>
      <c r="M209" s="67" t="str" cm="1">
        <f t="array" aca="1" ref="M209" ca="1">IFERROR(INDIRECT(ListeNonClassée[[#This Row],[Liste des opérations]]&amp;"!D68")/INDIRECT(ListeNonClassée[[#This Row],[Liste des opérations]]&amp;"!E68"),"")</f>
        <v/>
      </c>
      <c r="N209" s="66" t="str" cm="1">
        <f t="array" aca="1" ref="N209" ca="1">IFERROR(INDIRECT(ListeNonClassée[[#This Row],[Liste des opérations]]&amp;"!G68"),"")</f>
        <v/>
      </c>
      <c r="O209" s="139" t="str">
        <f ca="1">IF(ListeNonClassée[[#This Row],[avis]]="favorable",_xlfn.RANK.EQ(ListeNonClassée[[#This Row],[%]],ListeNonClassée[%]),"")</f>
        <v/>
      </c>
      <c r="P209" s="139" t="str">
        <f ca="1">IF(ListeNonClassée[[#This Row],[avis]]="défavorable",_xlfn.RANK.EQ(ListeNonClassée[[#This Row],[%]],ListeNonClassée[%]),"")</f>
        <v/>
      </c>
      <c r="Q209" s="139" t="str">
        <f ca="1">IF(SUM(ListeNonClassée[[#This Row],[Priorisation favorable ]:[Priorisation Défavorable]])=0,"",SUM(ListeNonClassée[[#This Row],[Priorisation favorable ]:[Priorisation Défavorable]]))</f>
        <v/>
      </c>
    </row>
    <row r="210" spans="2:17" ht="12.75" customHeight="1" x14ac:dyDescent="0.2">
      <c r="B210" s="61" t="str" cm="1">
        <f t="array" aca="1" ref="B210" ca="1">IF(ROWS($1:207)&lt;=COUNTA(ListeF),INDEX(MID(ListeF,FIND("]",ListeF)+1,100),ROWS($1:207)),"")</f>
        <v/>
      </c>
      <c r="C210" s="61" t="str" cm="1">
        <f t="array" aca="1" ref="C210" ca="1">IFERROR(INDIRECT(ListeNonClassée[[#This Row],[Liste des opérations]]&amp;"!D10"),"")</f>
        <v/>
      </c>
      <c r="D210" s="137" t="str" cm="1">
        <f t="array" aca="1" ref="D210" ca="1">IFERROR(INDIRECT(ListeNonClassée[[#This Row],[Liste des opérations]]&amp;"!D12"),"")</f>
        <v/>
      </c>
      <c r="E210" s="137" t="str" cm="1">
        <f t="array" aca="1" ref="E210" ca="1">IFERROR(INDIRECT(ListeNonClassée[[#This Row],[Liste des opérations]]&amp;"!g12"),"")</f>
        <v/>
      </c>
      <c r="F210" s="66" t="str" cm="1">
        <f t="array" aca="1" ref="F210" ca="1">IFERROR(INDIRECT(ListeNonClassée[[#This Row],[Liste des opérations]]&amp;"!D65")&amp;"/"&amp;INDIRECT(ListeNonClassée[[#This Row],[Liste des opérations]]&amp;"!E65"),"")</f>
        <v/>
      </c>
      <c r="G210" s="66" t="str" cm="1">
        <f t="array" aca="1" ref="G210" ca="1">IFERROR(INDIRECT(ListeNonClassée[[#This Row],[Liste des opérations]]&amp;"!G65"),"")</f>
        <v/>
      </c>
      <c r="H210" s="66" t="str" cm="1">
        <f t="array" aca="1" ref="H210" ca="1">IFERROR(INDIRECT($B210&amp;"!D66")&amp;"/"&amp;INDIRECT($B210&amp;"!E66"),"")</f>
        <v/>
      </c>
      <c r="I210" s="66" t="str" cm="1">
        <f t="array" aca="1" ref="I210" ca="1">IFERROR(INDIRECT($B210&amp;"!G66"),"")</f>
        <v/>
      </c>
      <c r="J210" s="66" t="str" cm="1">
        <f t="array" aca="1" ref="J210" ca="1">IFERROR(INDIRECT(ListeNonClassée[[#This Row],[Liste des opérations]]&amp;"!D67")&amp;"/"&amp;INDIRECT($B210&amp;"!E67"),"")</f>
        <v/>
      </c>
      <c r="K210" s="66" t="str" cm="1">
        <f t="array" aca="1" ref="K210" ca="1">IFERROR(INDIRECT(ListeNonClassée[[#This Row],[Liste des opérations]]&amp;"!G67"),"")</f>
        <v/>
      </c>
      <c r="L210" s="66" t="str" cm="1">
        <f t="array" aca="1" ref="L210" ca="1">IFERROR(INDIRECT(ListeNonClassée[[#This Row],[Liste des opérations]]&amp;"!D68")&amp;"/"&amp;INDIRECT(ListeNonClassée[[#This Row],[Liste des opérations]]&amp;"!E68"),"")</f>
        <v/>
      </c>
      <c r="M210" s="67" t="str" cm="1">
        <f t="array" aca="1" ref="M210" ca="1">IFERROR(INDIRECT(ListeNonClassée[[#This Row],[Liste des opérations]]&amp;"!D68")/INDIRECT(ListeNonClassée[[#This Row],[Liste des opérations]]&amp;"!E68"),"")</f>
        <v/>
      </c>
      <c r="N210" s="66" t="str" cm="1">
        <f t="array" aca="1" ref="N210" ca="1">IFERROR(INDIRECT(ListeNonClassée[[#This Row],[Liste des opérations]]&amp;"!G68"),"")</f>
        <v/>
      </c>
      <c r="O210" s="139" t="str">
        <f ca="1">IF(ListeNonClassée[[#This Row],[avis]]="favorable",_xlfn.RANK.EQ(ListeNonClassée[[#This Row],[%]],ListeNonClassée[%]),"")</f>
        <v/>
      </c>
      <c r="P210" s="139" t="str">
        <f ca="1">IF(ListeNonClassée[[#This Row],[avis]]="défavorable",_xlfn.RANK.EQ(ListeNonClassée[[#This Row],[%]],ListeNonClassée[%]),"")</f>
        <v/>
      </c>
      <c r="Q210" s="139" t="str">
        <f ca="1">IF(SUM(ListeNonClassée[[#This Row],[Priorisation favorable ]:[Priorisation Défavorable]])=0,"",SUM(ListeNonClassée[[#This Row],[Priorisation favorable ]:[Priorisation Défavorable]]))</f>
        <v/>
      </c>
    </row>
    <row r="211" spans="2:17" ht="12.75" customHeight="1" x14ac:dyDescent="0.2">
      <c r="B211" s="61" t="str" cm="1">
        <f t="array" aca="1" ref="B211" ca="1">IF(ROWS($1:208)&lt;=COUNTA(ListeF),INDEX(MID(ListeF,FIND("]",ListeF)+1,100),ROWS($1:208)),"")</f>
        <v/>
      </c>
      <c r="C211" s="61" t="str" cm="1">
        <f t="array" aca="1" ref="C211" ca="1">IFERROR(INDIRECT(ListeNonClassée[[#This Row],[Liste des opérations]]&amp;"!D10"),"")</f>
        <v/>
      </c>
      <c r="D211" s="137" t="str" cm="1">
        <f t="array" aca="1" ref="D211" ca="1">IFERROR(INDIRECT(ListeNonClassée[[#This Row],[Liste des opérations]]&amp;"!D12"),"")</f>
        <v/>
      </c>
      <c r="E211" s="137" t="str" cm="1">
        <f t="array" aca="1" ref="E211" ca="1">IFERROR(INDIRECT(ListeNonClassée[[#This Row],[Liste des opérations]]&amp;"!g12"),"")</f>
        <v/>
      </c>
      <c r="F211" s="66" t="str" cm="1">
        <f t="array" aca="1" ref="F211" ca="1">IFERROR(INDIRECT(ListeNonClassée[[#This Row],[Liste des opérations]]&amp;"!D65")&amp;"/"&amp;INDIRECT(ListeNonClassée[[#This Row],[Liste des opérations]]&amp;"!E65"),"")</f>
        <v/>
      </c>
      <c r="G211" s="66" t="str" cm="1">
        <f t="array" aca="1" ref="G211" ca="1">IFERROR(INDIRECT(ListeNonClassée[[#This Row],[Liste des opérations]]&amp;"!G65"),"")</f>
        <v/>
      </c>
      <c r="H211" s="66" t="str" cm="1">
        <f t="array" aca="1" ref="H211" ca="1">IFERROR(INDIRECT($B211&amp;"!D66")&amp;"/"&amp;INDIRECT($B211&amp;"!E66"),"")</f>
        <v/>
      </c>
      <c r="I211" s="66" t="str" cm="1">
        <f t="array" aca="1" ref="I211" ca="1">IFERROR(INDIRECT($B211&amp;"!G66"),"")</f>
        <v/>
      </c>
      <c r="J211" s="66" t="str" cm="1">
        <f t="array" aca="1" ref="J211" ca="1">IFERROR(INDIRECT(ListeNonClassée[[#This Row],[Liste des opérations]]&amp;"!D67")&amp;"/"&amp;INDIRECT($B211&amp;"!E67"),"")</f>
        <v/>
      </c>
      <c r="K211" s="66" t="str" cm="1">
        <f t="array" aca="1" ref="K211" ca="1">IFERROR(INDIRECT(ListeNonClassée[[#This Row],[Liste des opérations]]&amp;"!G67"),"")</f>
        <v/>
      </c>
      <c r="L211" s="66" t="str" cm="1">
        <f t="array" aca="1" ref="L211" ca="1">IFERROR(INDIRECT(ListeNonClassée[[#This Row],[Liste des opérations]]&amp;"!D68")&amp;"/"&amp;INDIRECT(ListeNonClassée[[#This Row],[Liste des opérations]]&amp;"!E68"),"")</f>
        <v/>
      </c>
      <c r="M211" s="67" t="str" cm="1">
        <f t="array" aca="1" ref="M211" ca="1">IFERROR(INDIRECT(ListeNonClassée[[#This Row],[Liste des opérations]]&amp;"!D68")/INDIRECT(ListeNonClassée[[#This Row],[Liste des opérations]]&amp;"!E68"),"")</f>
        <v/>
      </c>
      <c r="N211" s="66" t="str" cm="1">
        <f t="array" aca="1" ref="N211" ca="1">IFERROR(INDIRECT(ListeNonClassée[[#This Row],[Liste des opérations]]&amp;"!G68"),"")</f>
        <v/>
      </c>
      <c r="O211" s="139" t="str">
        <f ca="1">IF(ListeNonClassée[[#This Row],[avis]]="favorable",_xlfn.RANK.EQ(ListeNonClassée[[#This Row],[%]],ListeNonClassée[%]),"")</f>
        <v/>
      </c>
      <c r="P211" s="139" t="str">
        <f ca="1">IF(ListeNonClassée[[#This Row],[avis]]="défavorable",_xlfn.RANK.EQ(ListeNonClassée[[#This Row],[%]],ListeNonClassée[%]),"")</f>
        <v/>
      </c>
      <c r="Q211" s="139" t="str">
        <f ca="1">IF(SUM(ListeNonClassée[[#This Row],[Priorisation favorable ]:[Priorisation Défavorable]])=0,"",SUM(ListeNonClassée[[#This Row],[Priorisation favorable ]:[Priorisation Défavorable]]))</f>
        <v/>
      </c>
    </row>
    <row r="212" spans="2:17" ht="12.75" customHeight="1" x14ac:dyDescent="0.2">
      <c r="B212" s="61" t="str" cm="1">
        <f t="array" aca="1" ref="B212" ca="1">IF(ROWS($1:209)&lt;=COUNTA(ListeF),INDEX(MID(ListeF,FIND("]",ListeF)+1,100),ROWS($1:209)),"")</f>
        <v/>
      </c>
      <c r="C212" s="61" t="str" cm="1">
        <f t="array" aca="1" ref="C212" ca="1">IFERROR(INDIRECT(ListeNonClassée[[#This Row],[Liste des opérations]]&amp;"!D10"),"")</f>
        <v/>
      </c>
      <c r="D212" s="137" t="str" cm="1">
        <f t="array" aca="1" ref="D212" ca="1">IFERROR(INDIRECT(ListeNonClassée[[#This Row],[Liste des opérations]]&amp;"!D12"),"")</f>
        <v/>
      </c>
      <c r="E212" s="137" t="str" cm="1">
        <f t="array" aca="1" ref="E212" ca="1">IFERROR(INDIRECT(ListeNonClassée[[#This Row],[Liste des opérations]]&amp;"!g12"),"")</f>
        <v/>
      </c>
      <c r="F212" s="66" t="str" cm="1">
        <f t="array" aca="1" ref="F212" ca="1">IFERROR(INDIRECT(ListeNonClassée[[#This Row],[Liste des opérations]]&amp;"!D65")&amp;"/"&amp;INDIRECT(ListeNonClassée[[#This Row],[Liste des opérations]]&amp;"!E65"),"")</f>
        <v/>
      </c>
      <c r="G212" s="66" t="str" cm="1">
        <f t="array" aca="1" ref="G212" ca="1">IFERROR(INDIRECT(ListeNonClassée[[#This Row],[Liste des opérations]]&amp;"!G65"),"")</f>
        <v/>
      </c>
      <c r="H212" s="66" t="str" cm="1">
        <f t="array" aca="1" ref="H212" ca="1">IFERROR(INDIRECT($B212&amp;"!D66")&amp;"/"&amp;INDIRECT($B212&amp;"!E66"),"")</f>
        <v/>
      </c>
      <c r="I212" s="66" t="str" cm="1">
        <f t="array" aca="1" ref="I212" ca="1">IFERROR(INDIRECT($B212&amp;"!G66"),"")</f>
        <v/>
      </c>
      <c r="J212" s="66" t="str" cm="1">
        <f t="array" aca="1" ref="J212" ca="1">IFERROR(INDIRECT(ListeNonClassée[[#This Row],[Liste des opérations]]&amp;"!D67")&amp;"/"&amp;INDIRECT($B212&amp;"!E67"),"")</f>
        <v/>
      </c>
      <c r="K212" s="66" t="str" cm="1">
        <f t="array" aca="1" ref="K212" ca="1">IFERROR(INDIRECT(ListeNonClassée[[#This Row],[Liste des opérations]]&amp;"!G67"),"")</f>
        <v/>
      </c>
      <c r="L212" s="66" t="str" cm="1">
        <f t="array" aca="1" ref="L212" ca="1">IFERROR(INDIRECT(ListeNonClassée[[#This Row],[Liste des opérations]]&amp;"!D68")&amp;"/"&amp;INDIRECT(ListeNonClassée[[#This Row],[Liste des opérations]]&amp;"!E68"),"")</f>
        <v/>
      </c>
      <c r="M212" s="67" t="str" cm="1">
        <f t="array" aca="1" ref="M212" ca="1">IFERROR(INDIRECT(ListeNonClassée[[#This Row],[Liste des opérations]]&amp;"!D68")/INDIRECT(ListeNonClassée[[#This Row],[Liste des opérations]]&amp;"!E68"),"")</f>
        <v/>
      </c>
      <c r="N212" s="66" t="str" cm="1">
        <f t="array" aca="1" ref="N212" ca="1">IFERROR(INDIRECT(ListeNonClassée[[#This Row],[Liste des opérations]]&amp;"!G68"),"")</f>
        <v/>
      </c>
      <c r="O212" s="139" t="str">
        <f ca="1">IF(ListeNonClassée[[#This Row],[avis]]="favorable",_xlfn.RANK.EQ(ListeNonClassée[[#This Row],[%]],ListeNonClassée[%]),"")</f>
        <v/>
      </c>
      <c r="P212" s="139" t="str">
        <f ca="1">IF(ListeNonClassée[[#This Row],[avis]]="défavorable",_xlfn.RANK.EQ(ListeNonClassée[[#This Row],[%]],ListeNonClassée[%]),"")</f>
        <v/>
      </c>
      <c r="Q212" s="139" t="str">
        <f ca="1">IF(SUM(ListeNonClassée[[#This Row],[Priorisation favorable ]:[Priorisation Défavorable]])=0,"",SUM(ListeNonClassée[[#This Row],[Priorisation favorable ]:[Priorisation Défavorable]]))</f>
        <v/>
      </c>
    </row>
    <row r="213" spans="2:17" ht="12.75" customHeight="1" x14ac:dyDescent="0.2">
      <c r="B213" s="61" t="str" cm="1">
        <f t="array" aca="1" ref="B213" ca="1">IF(ROWS($1:210)&lt;=COUNTA(ListeF),INDEX(MID(ListeF,FIND("]",ListeF)+1,100),ROWS($1:210)),"")</f>
        <v/>
      </c>
      <c r="C213" s="61" t="str" cm="1">
        <f t="array" aca="1" ref="C213" ca="1">IFERROR(INDIRECT(ListeNonClassée[[#This Row],[Liste des opérations]]&amp;"!D10"),"")</f>
        <v/>
      </c>
      <c r="D213" s="137" t="str" cm="1">
        <f t="array" aca="1" ref="D213" ca="1">IFERROR(INDIRECT(ListeNonClassée[[#This Row],[Liste des opérations]]&amp;"!D12"),"")</f>
        <v/>
      </c>
      <c r="E213" s="137" t="str" cm="1">
        <f t="array" aca="1" ref="E213" ca="1">IFERROR(INDIRECT(ListeNonClassée[[#This Row],[Liste des opérations]]&amp;"!g12"),"")</f>
        <v/>
      </c>
      <c r="F213" s="66" t="str" cm="1">
        <f t="array" aca="1" ref="F213" ca="1">IFERROR(INDIRECT(ListeNonClassée[[#This Row],[Liste des opérations]]&amp;"!D65")&amp;"/"&amp;INDIRECT(ListeNonClassée[[#This Row],[Liste des opérations]]&amp;"!E65"),"")</f>
        <v/>
      </c>
      <c r="G213" s="66" t="str" cm="1">
        <f t="array" aca="1" ref="G213" ca="1">IFERROR(INDIRECT(ListeNonClassée[[#This Row],[Liste des opérations]]&amp;"!G65"),"")</f>
        <v/>
      </c>
      <c r="H213" s="66" t="str" cm="1">
        <f t="array" aca="1" ref="H213" ca="1">IFERROR(INDIRECT($B213&amp;"!D66")&amp;"/"&amp;INDIRECT($B213&amp;"!E66"),"")</f>
        <v/>
      </c>
      <c r="I213" s="66" t="str" cm="1">
        <f t="array" aca="1" ref="I213" ca="1">IFERROR(INDIRECT($B213&amp;"!G66"),"")</f>
        <v/>
      </c>
      <c r="J213" s="66" t="str" cm="1">
        <f t="array" aca="1" ref="J213" ca="1">IFERROR(INDIRECT(ListeNonClassée[[#This Row],[Liste des opérations]]&amp;"!D67")&amp;"/"&amp;INDIRECT($B213&amp;"!E67"),"")</f>
        <v/>
      </c>
      <c r="K213" s="66" t="str" cm="1">
        <f t="array" aca="1" ref="K213" ca="1">IFERROR(INDIRECT(ListeNonClassée[[#This Row],[Liste des opérations]]&amp;"!G67"),"")</f>
        <v/>
      </c>
      <c r="L213" s="66" t="str" cm="1">
        <f t="array" aca="1" ref="L213" ca="1">IFERROR(INDIRECT(ListeNonClassée[[#This Row],[Liste des opérations]]&amp;"!D68")&amp;"/"&amp;INDIRECT(ListeNonClassée[[#This Row],[Liste des opérations]]&amp;"!E68"),"")</f>
        <v/>
      </c>
      <c r="M213" s="67" t="str" cm="1">
        <f t="array" aca="1" ref="M213" ca="1">IFERROR(INDIRECT(ListeNonClassée[[#This Row],[Liste des opérations]]&amp;"!D68")/INDIRECT(ListeNonClassée[[#This Row],[Liste des opérations]]&amp;"!E68"),"")</f>
        <v/>
      </c>
      <c r="N213" s="66" t="str" cm="1">
        <f t="array" aca="1" ref="N213" ca="1">IFERROR(INDIRECT(ListeNonClassée[[#This Row],[Liste des opérations]]&amp;"!G68"),"")</f>
        <v/>
      </c>
      <c r="O213" s="139" t="str">
        <f ca="1">IF(ListeNonClassée[[#This Row],[avis]]="favorable",_xlfn.RANK.EQ(ListeNonClassée[[#This Row],[%]],ListeNonClassée[%]),"")</f>
        <v/>
      </c>
      <c r="P213" s="139" t="str">
        <f ca="1">IF(ListeNonClassée[[#This Row],[avis]]="défavorable",_xlfn.RANK.EQ(ListeNonClassée[[#This Row],[%]],ListeNonClassée[%]),"")</f>
        <v/>
      </c>
      <c r="Q213" s="139" t="str">
        <f ca="1">IF(SUM(ListeNonClassée[[#This Row],[Priorisation favorable ]:[Priorisation Défavorable]])=0,"",SUM(ListeNonClassée[[#This Row],[Priorisation favorable ]:[Priorisation Défavorable]]))</f>
        <v/>
      </c>
    </row>
    <row r="214" spans="2:17" ht="12.75" customHeight="1" x14ac:dyDescent="0.2">
      <c r="B214" s="61" t="str" cm="1">
        <f t="array" aca="1" ref="B214" ca="1">IF(ROWS($1:211)&lt;=COUNTA(ListeF),INDEX(MID(ListeF,FIND("]",ListeF)+1,100),ROWS($1:211)),"")</f>
        <v/>
      </c>
      <c r="C214" s="61" t="str" cm="1">
        <f t="array" aca="1" ref="C214" ca="1">IFERROR(INDIRECT(ListeNonClassée[[#This Row],[Liste des opérations]]&amp;"!D10"),"")</f>
        <v/>
      </c>
      <c r="D214" s="137" t="str" cm="1">
        <f t="array" aca="1" ref="D214" ca="1">IFERROR(INDIRECT(ListeNonClassée[[#This Row],[Liste des opérations]]&amp;"!D12"),"")</f>
        <v/>
      </c>
      <c r="E214" s="137" t="str" cm="1">
        <f t="array" aca="1" ref="E214" ca="1">IFERROR(INDIRECT(ListeNonClassée[[#This Row],[Liste des opérations]]&amp;"!g12"),"")</f>
        <v/>
      </c>
      <c r="F214" s="66" t="str" cm="1">
        <f t="array" aca="1" ref="F214" ca="1">IFERROR(INDIRECT(ListeNonClassée[[#This Row],[Liste des opérations]]&amp;"!D65")&amp;"/"&amp;INDIRECT(ListeNonClassée[[#This Row],[Liste des opérations]]&amp;"!E65"),"")</f>
        <v/>
      </c>
      <c r="G214" s="66" t="str" cm="1">
        <f t="array" aca="1" ref="G214" ca="1">IFERROR(INDIRECT(ListeNonClassée[[#This Row],[Liste des opérations]]&amp;"!G65"),"")</f>
        <v/>
      </c>
      <c r="H214" s="66" t="str" cm="1">
        <f t="array" aca="1" ref="H214" ca="1">IFERROR(INDIRECT($B214&amp;"!D66")&amp;"/"&amp;INDIRECT($B214&amp;"!E66"),"")</f>
        <v/>
      </c>
      <c r="I214" s="66" t="str" cm="1">
        <f t="array" aca="1" ref="I214" ca="1">IFERROR(INDIRECT($B214&amp;"!G66"),"")</f>
        <v/>
      </c>
      <c r="J214" s="66" t="str" cm="1">
        <f t="array" aca="1" ref="J214" ca="1">IFERROR(INDIRECT(ListeNonClassée[[#This Row],[Liste des opérations]]&amp;"!D67")&amp;"/"&amp;INDIRECT($B214&amp;"!E67"),"")</f>
        <v/>
      </c>
      <c r="K214" s="66" t="str" cm="1">
        <f t="array" aca="1" ref="K214" ca="1">IFERROR(INDIRECT(ListeNonClassée[[#This Row],[Liste des opérations]]&amp;"!G67"),"")</f>
        <v/>
      </c>
      <c r="L214" s="66" t="str" cm="1">
        <f t="array" aca="1" ref="L214" ca="1">IFERROR(INDIRECT(ListeNonClassée[[#This Row],[Liste des opérations]]&amp;"!D68")&amp;"/"&amp;INDIRECT(ListeNonClassée[[#This Row],[Liste des opérations]]&amp;"!E68"),"")</f>
        <v/>
      </c>
      <c r="M214" s="67" t="str" cm="1">
        <f t="array" aca="1" ref="M214" ca="1">IFERROR(INDIRECT(ListeNonClassée[[#This Row],[Liste des opérations]]&amp;"!D68")/INDIRECT(ListeNonClassée[[#This Row],[Liste des opérations]]&amp;"!E68"),"")</f>
        <v/>
      </c>
      <c r="N214" s="66" t="str" cm="1">
        <f t="array" aca="1" ref="N214" ca="1">IFERROR(INDIRECT(ListeNonClassée[[#This Row],[Liste des opérations]]&amp;"!G68"),"")</f>
        <v/>
      </c>
      <c r="O214" s="139" t="str">
        <f ca="1">IF(ListeNonClassée[[#This Row],[avis]]="favorable",_xlfn.RANK.EQ(ListeNonClassée[[#This Row],[%]],ListeNonClassée[%]),"")</f>
        <v/>
      </c>
      <c r="P214" s="139" t="str">
        <f ca="1">IF(ListeNonClassée[[#This Row],[avis]]="défavorable",_xlfn.RANK.EQ(ListeNonClassée[[#This Row],[%]],ListeNonClassée[%]),"")</f>
        <v/>
      </c>
      <c r="Q214" s="139" t="str">
        <f ca="1">IF(SUM(ListeNonClassée[[#This Row],[Priorisation favorable ]:[Priorisation Défavorable]])=0,"",SUM(ListeNonClassée[[#This Row],[Priorisation favorable ]:[Priorisation Défavorable]]))</f>
        <v/>
      </c>
    </row>
    <row r="215" spans="2:17" ht="12.75" customHeight="1" x14ac:dyDescent="0.2">
      <c r="B215" s="61" t="str" cm="1">
        <f t="array" aca="1" ref="B215" ca="1">IF(ROWS($1:212)&lt;=COUNTA(ListeF),INDEX(MID(ListeF,FIND("]",ListeF)+1,100),ROWS($1:212)),"")</f>
        <v/>
      </c>
      <c r="C215" s="61" t="str" cm="1">
        <f t="array" aca="1" ref="C215" ca="1">IFERROR(INDIRECT(ListeNonClassée[[#This Row],[Liste des opérations]]&amp;"!D10"),"")</f>
        <v/>
      </c>
      <c r="D215" s="137" t="str" cm="1">
        <f t="array" aca="1" ref="D215" ca="1">IFERROR(INDIRECT(ListeNonClassée[[#This Row],[Liste des opérations]]&amp;"!D12"),"")</f>
        <v/>
      </c>
      <c r="E215" s="137" t="str" cm="1">
        <f t="array" aca="1" ref="E215" ca="1">IFERROR(INDIRECT(ListeNonClassée[[#This Row],[Liste des opérations]]&amp;"!g12"),"")</f>
        <v/>
      </c>
      <c r="F215" s="66" t="str" cm="1">
        <f t="array" aca="1" ref="F215" ca="1">IFERROR(INDIRECT(ListeNonClassée[[#This Row],[Liste des opérations]]&amp;"!D65")&amp;"/"&amp;INDIRECT(ListeNonClassée[[#This Row],[Liste des opérations]]&amp;"!E65"),"")</f>
        <v/>
      </c>
      <c r="G215" s="66" t="str" cm="1">
        <f t="array" aca="1" ref="G215" ca="1">IFERROR(INDIRECT(ListeNonClassée[[#This Row],[Liste des opérations]]&amp;"!G65"),"")</f>
        <v/>
      </c>
      <c r="H215" s="66" t="str" cm="1">
        <f t="array" aca="1" ref="H215" ca="1">IFERROR(INDIRECT($B215&amp;"!D66")&amp;"/"&amp;INDIRECT($B215&amp;"!E66"),"")</f>
        <v/>
      </c>
      <c r="I215" s="66" t="str" cm="1">
        <f t="array" aca="1" ref="I215" ca="1">IFERROR(INDIRECT($B215&amp;"!G66"),"")</f>
        <v/>
      </c>
      <c r="J215" s="66" t="str" cm="1">
        <f t="array" aca="1" ref="J215" ca="1">IFERROR(INDIRECT(ListeNonClassée[[#This Row],[Liste des opérations]]&amp;"!D67")&amp;"/"&amp;INDIRECT($B215&amp;"!E67"),"")</f>
        <v/>
      </c>
      <c r="K215" s="66" t="str" cm="1">
        <f t="array" aca="1" ref="K215" ca="1">IFERROR(INDIRECT(ListeNonClassée[[#This Row],[Liste des opérations]]&amp;"!G67"),"")</f>
        <v/>
      </c>
      <c r="L215" s="66" t="str" cm="1">
        <f t="array" aca="1" ref="L215" ca="1">IFERROR(INDIRECT(ListeNonClassée[[#This Row],[Liste des opérations]]&amp;"!D68")&amp;"/"&amp;INDIRECT(ListeNonClassée[[#This Row],[Liste des opérations]]&amp;"!E68"),"")</f>
        <v/>
      </c>
      <c r="M215" s="67" t="str" cm="1">
        <f t="array" aca="1" ref="M215" ca="1">IFERROR(INDIRECT(ListeNonClassée[[#This Row],[Liste des opérations]]&amp;"!D68")/INDIRECT(ListeNonClassée[[#This Row],[Liste des opérations]]&amp;"!E68"),"")</f>
        <v/>
      </c>
      <c r="N215" s="66" t="str" cm="1">
        <f t="array" aca="1" ref="N215" ca="1">IFERROR(INDIRECT(ListeNonClassée[[#This Row],[Liste des opérations]]&amp;"!G68"),"")</f>
        <v/>
      </c>
      <c r="O215" s="139" t="str">
        <f ca="1">IF(ListeNonClassée[[#This Row],[avis]]="favorable",_xlfn.RANK.EQ(ListeNonClassée[[#This Row],[%]],ListeNonClassée[%]),"")</f>
        <v/>
      </c>
      <c r="P215" s="139" t="str">
        <f ca="1">IF(ListeNonClassée[[#This Row],[avis]]="défavorable",_xlfn.RANK.EQ(ListeNonClassée[[#This Row],[%]],ListeNonClassée[%]),"")</f>
        <v/>
      </c>
      <c r="Q215" s="139" t="str">
        <f ca="1">IF(SUM(ListeNonClassée[[#This Row],[Priorisation favorable ]:[Priorisation Défavorable]])=0,"",SUM(ListeNonClassée[[#This Row],[Priorisation favorable ]:[Priorisation Défavorable]]))</f>
        <v/>
      </c>
    </row>
    <row r="216" spans="2:17" ht="12.75" customHeight="1" x14ac:dyDescent="0.2">
      <c r="B216" s="61" t="str" cm="1">
        <f t="array" aca="1" ref="B216" ca="1">IF(ROWS($1:213)&lt;=COUNTA(ListeF),INDEX(MID(ListeF,FIND("]",ListeF)+1,100),ROWS($1:213)),"")</f>
        <v/>
      </c>
      <c r="C216" s="61" t="str" cm="1">
        <f t="array" aca="1" ref="C216" ca="1">IFERROR(INDIRECT(ListeNonClassée[[#This Row],[Liste des opérations]]&amp;"!D10"),"")</f>
        <v/>
      </c>
      <c r="D216" s="137" t="str" cm="1">
        <f t="array" aca="1" ref="D216" ca="1">IFERROR(INDIRECT(ListeNonClassée[[#This Row],[Liste des opérations]]&amp;"!D12"),"")</f>
        <v/>
      </c>
      <c r="E216" s="137" t="str" cm="1">
        <f t="array" aca="1" ref="E216" ca="1">IFERROR(INDIRECT(ListeNonClassée[[#This Row],[Liste des opérations]]&amp;"!g12"),"")</f>
        <v/>
      </c>
      <c r="F216" s="66" t="str" cm="1">
        <f t="array" aca="1" ref="F216" ca="1">IFERROR(INDIRECT(ListeNonClassée[[#This Row],[Liste des opérations]]&amp;"!D65")&amp;"/"&amp;INDIRECT(ListeNonClassée[[#This Row],[Liste des opérations]]&amp;"!E65"),"")</f>
        <v/>
      </c>
      <c r="G216" s="66" t="str" cm="1">
        <f t="array" aca="1" ref="G216" ca="1">IFERROR(INDIRECT(ListeNonClassée[[#This Row],[Liste des opérations]]&amp;"!G65"),"")</f>
        <v/>
      </c>
      <c r="H216" s="66" t="str" cm="1">
        <f t="array" aca="1" ref="H216" ca="1">IFERROR(INDIRECT($B216&amp;"!D66")&amp;"/"&amp;INDIRECT($B216&amp;"!E66"),"")</f>
        <v/>
      </c>
      <c r="I216" s="66" t="str" cm="1">
        <f t="array" aca="1" ref="I216" ca="1">IFERROR(INDIRECT($B216&amp;"!G66"),"")</f>
        <v/>
      </c>
      <c r="J216" s="66" t="str" cm="1">
        <f t="array" aca="1" ref="J216" ca="1">IFERROR(INDIRECT(ListeNonClassée[[#This Row],[Liste des opérations]]&amp;"!D67")&amp;"/"&amp;INDIRECT($B216&amp;"!E67"),"")</f>
        <v/>
      </c>
      <c r="K216" s="66" t="str" cm="1">
        <f t="array" aca="1" ref="K216" ca="1">IFERROR(INDIRECT(ListeNonClassée[[#This Row],[Liste des opérations]]&amp;"!G67"),"")</f>
        <v/>
      </c>
      <c r="L216" s="66" t="str" cm="1">
        <f t="array" aca="1" ref="L216" ca="1">IFERROR(INDIRECT(ListeNonClassée[[#This Row],[Liste des opérations]]&amp;"!D68")&amp;"/"&amp;INDIRECT(ListeNonClassée[[#This Row],[Liste des opérations]]&amp;"!E68"),"")</f>
        <v/>
      </c>
      <c r="M216" s="67" t="str" cm="1">
        <f t="array" aca="1" ref="M216" ca="1">IFERROR(INDIRECT(ListeNonClassée[[#This Row],[Liste des opérations]]&amp;"!D68")/INDIRECT(ListeNonClassée[[#This Row],[Liste des opérations]]&amp;"!E68"),"")</f>
        <v/>
      </c>
      <c r="N216" s="66" t="str" cm="1">
        <f t="array" aca="1" ref="N216" ca="1">IFERROR(INDIRECT(ListeNonClassée[[#This Row],[Liste des opérations]]&amp;"!G68"),"")</f>
        <v/>
      </c>
      <c r="O216" s="139" t="str">
        <f ca="1">IF(ListeNonClassée[[#This Row],[avis]]="favorable",_xlfn.RANK.EQ(ListeNonClassée[[#This Row],[%]],ListeNonClassée[%]),"")</f>
        <v/>
      </c>
      <c r="P216" s="139" t="str">
        <f ca="1">IF(ListeNonClassée[[#This Row],[avis]]="défavorable",_xlfn.RANK.EQ(ListeNonClassée[[#This Row],[%]],ListeNonClassée[%]),"")</f>
        <v/>
      </c>
      <c r="Q216" s="139" t="str">
        <f ca="1">IF(SUM(ListeNonClassée[[#This Row],[Priorisation favorable ]:[Priorisation Défavorable]])=0,"",SUM(ListeNonClassée[[#This Row],[Priorisation favorable ]:[Priorisation Défavorable]]))</f>
        <v/>
      </c>
    </row>
    <row r="217" spans="2:17" ht="12.75" customHeight="1" x14ac:dyDescent="0.2">
      <c r="B217" s="61" t="str" cm="1">
        <f t="array" aca="1" ref="B217" ca="1">IF(ROWS($1:214)&lt;=COUNTA(ListeF),INDEX(MID(ListeF,FIND("]",ListeF)+1,100),ROWS($1:214)),"")</f>
        <v/>
      </c>
      <c r="C217" s="61" t="str" cm="1">
        <f t="array" aca="1" ref="C217" ca="1">IFERROR(INDIRECT(ListeNonClassée[[#This Row],[Liste des opérations]]&amp;"!D10"),"")</f>
        <v/>
      </c>
      <c r="D217" s="137" t="str" cm="1">
        <f t="array" aca="1" ref="D217" ca="1">IFERROR(INDIRECT(ListeNonClassée[[#This Row],[Liste des opérations]]&amp;"!D12"),"")</f>
        <v/>
      </c>
      <c r="E217" s="137" t="str" cm="1">
        <f t="array" aca="1" ref="E217" ca="1">IFERROR(INDIRECT(ListeNonClassée[[#This Row],[Liste des opérations]]&amp;"!g12"),"")</f>
        <v/>
      </c>
      <c r="F217" s="66" t="str" cm="1">
        <f t="array" aca="1" ref="F217" ca="1">IFERROR(INDIRECT(ListeNonClassée[[#This Row],[Liste des opérations]]&amp;"!D65")&amp;"/"&amp;INDIRECT(ListeNonClassée[[#This Row],[Liste des opérations]]&amp;"!E65"),"")</f>
        <v/>
      </c>
      <c r="G217" s="66" t="str" cm="1">
        <f t="array" aca="1" ref="G217" ca="1">IFERROR(INDIRECT(ListeNonClassée[[#This Row],[Liste des opérations]]&amp;"!G65"),"")</f>
        <v/>
      </c>
      <c r="H217" s="66" t="str" cm="1">
        <f t="array" aca="1" ref="H217" ca="1">IFERROR(INDIRECT($B217&amp;"!D66")&amp;"/"&amp;INDIRECT($B217&amp;"!E66"),"")</f>
        <v/>
      </c>
      <c r="I217" s="66" t="str" cm="1">
        <f t="array" aca="1" ref="I217" ca="1">IFERROR(INDIRECT($B217&amp;"!G66"),"")</f>
        <v/>
      </c>
      <c r="J217" s="66" t="str" cm="1">
        <f t="array" aca="1" ref="J217" ca="1">IFERROR(INDIRECT(ListeNonClassée[[#This Row],[Liste des opérations]]&amp;"!D67")&amp;"/"&amp;INDIRECT($B217&amp;"!E67"),"")</f>
        <v/>
      </c>
      <c r="K217" s="66" t="str" cm="1">
        <f t="array" aca="1" ref="K217" ca="1">IFERROR(INDIRECT(ListeNonClassée[[#This Row],[Liste des opérations]]&amp;"!G67"),"")</f>
        <v/>
      </c>
      <c r="L217" s="66" t="str" cm="1">
        <f t="array" aca="1" ref="L217" ca="1">IFERROR(INDIRECT(ListeNonClassée[[#This Row],[Liste des opérations]]&amp;"!D68")&amp;"/"&amp;INDIRECT(ListeNonClassée[[#This Row],[Liste des opérations]]&amp;"!E68"),"")</f>
        <v/>
      </c>
      <c r="M217" s="67" t="str" cm="1">
        <f t="array" aca="1" ref="M217" ca="1">IFERROR(INDIRECT(ListeNonClassée[[#This Row],[Liste des opérations]]&amp;"!D68")/INDIRECT(ListeNonClassée[[#This Row],[Liste des opérations]]&amp;"!E68"),"")</f>
        <v/>
      </c>
      <c r="N217" s="66" t="str" cm="1">
        <f t="array" aca="1" ref="N217" ca="1">IFERROR(INDIRECT(ListeNonClassée[[#This Row],[Liste des opérations]]&amp;"!G68"),"")</f>
        <v/>
      </c>
      <c r="O217" s="139" t="str">
        <f ca="1">IF(ListeNonClassée[[#This Row],[avis]]="favorable",_xlfn.RANK.EQ(ListeNonClassée[[#This Row],[%]],ListeNonClassée[%]),"")</f>
        <v/>
      </c>
      <c r="P217" s="139" t="str">
        <f ca="1">IF(ListeNonClassée[[#This Row],[avis]]="défavorable",_xlfn.RANK.EQ(ListeNonClassée[[#This Row],[%]],ListeNonClassée[%]),"")</f>
        <v/>
      </c>
      <c r="Q217" s="139" t="str">
        <f ca="1">IF(SUM(ListeNonClassée[[#This Row],[Priorisation favorable ]:[Priorisation Défavorable]])=0,"",SUM(ListeNonClassée[[#This Row],[Priorisation favorable ]:[Priorisation Défavorable]]))</f>
        <v/>
      </c>
    </row>
    <row r="218" spans="2:17" ht="12.75" customHeight="1" x14ac:dyDescent="0.2">
      <c r="B218" s="61" t="str" cm="1">
        <f t="array" aca="1" ref="B218" ca="1">IF(ROWS($1:215)&lt;=COUNTA(ListeF),INDEX(MID(ListeF,FIND("]",ListeF)+1,100),ROWS($1:215)),"")</f>
        <v/>
      </c>
      <c r="C218" s="61" t="str" cm="1">
        <f t="array" aca="1" ref="C218" ca="1">IFERROR(INDIRECT(ListeNonClassée[[#This Row],[Liste des opérations]]&amp;"!D10"),"")</f>
        <v/>
      </c>
      <c r="D218" s="137" t="str" cm="1">
        <f t="array" aca="1" ref="D218" ca="1">IFERROR(INDIRECT(ListeNonClassée[[#This Row],[Liste des opérations]]&amp;"!D12"),"")</f>
        <v/>
      </c>
      <c r="E218" s="137" t="str" cm="1">
        <f t="array" aca="1" ref="E218" ca="1">IFERROR(INDIRECT(ListeNonClassée[[#This Row],[Liste des opérations]]&amp;"!g12"),"")</f>
        <v/>
      </c>
      <c r="F218" s="66" t="str" cm="1">
        <f t="array" aca="1" ref="F218" ca="1">IFERROR(INDIRECT(ListeNonClassée[[#This Row],[Liste des opérations]]&amp;"!D65")&amp;"/"&amp;INDIRECT(ListeNonClassée[[#This Row],[Liste des opérations]]&amp;"!E65"),"")</f>
        <v/>
      </c>
      <c r="G218" s="66" t="str" cm="1">
        <f t="array" aca="1" ref="G218" ca="1">IFERROR(INDIRECT(ListeNonClassée[[#This Row],[Liste des opérations]]&amp;"!G65"),"")</f>
        <v/>
      </c>
      <c r="H218" s="66" t="str" cm="1">
        <f t="array" aca="1" ref="H218" ca="1">IFERROR(INDIRECT($B218&amp;"!D66")&amp;"/"&amp;INDIRECT($B218&amp;"!E66"),"")</f>
        <v/>
      </c>
      <c r="I218" s="66" t="str" cm="1">
        <f t="array" aca="1" ref="I218" ca="1">IFERROR(INDIRECT($B218&amp;"!G66"),"")</f>
        <v/>
      </c>
      <c r="J218" s="66" t="str" cm="1">
        <f t="array" aca="1" ref="J218" ca="1">IFERROR(INDIRECT(ListeNonClassée[[#This Row],[Liste des opérations]]&amp;"!D67")&amp;"/"&amp;INDIRECT($B218&amp;"!E67"),"")</f>
        <v/>
      </c>
      <c r="K218" s="66" t="str" cm="1">
        <f t="array" aca="1" ref="K218" ca="1">IFERROR(INDIRECT(ListeNonClassée[[#This Row],[Liste des opérations]]&amp;"!G67"),"")</f>
        <v/>
      </c>
      <c r="L218" s="66" t="str" cm="1">
        <f t="array" aca="1" ref="L218" ca="1">IFERROR(INDIRECT(ListeNonClassée[[#This Row],[Liste des opérations]]&amp;"!D68")&amp;"/"&amp;INDIRECT(ListeNonClassée[[#This Row],[Liste des opérations]]&amp;"!E68"),"")</f>
        <v/>
      </c>
      <c r="M218" s="67" t="str" cm="1">
        <f t="array" aca="1" ref="M218" ca="1">IFERROR(INDIRECT(ListeNonClassée[[#This Row],[Liste des opérations]]&amp;"!D68")/INDIRECT(ListeNonClassée[[#This Row],[Liste des opérations]]&amp;"!E68"),"")</f>
        <v/>
      </c>
      <c r="N218" s="66" t="str" cm="1">
        <f t="array" aca="1" ref="N218" ca="1">IFERROR(INDIRECT(ListeNonClassée[[#This Row],[Liste des opérations]]&amp;"!G68"),"")</f>
        <v/>
      </c>
      <c r="O218" s="139" t="str">
        <f ca="1">IF(ListeNonClassée[[#This Row],[avis]]="favorable",_xlfn.RANK.EQ(ListeNonClassée[[#This Row],[%]],ListeNonClassée[%]),"")</f>
        <v/>
      </c>
      <c r="P218" s="139" t="str">
        <f ca="1">IF(ListeNonClassée[[#This Row],[avis]]="défavorable",_xlfn.RANK.EQ(ListeNonClassée[[#This Row],[%]],ListeNonClassée[%]),"")</f>
        <v/>
      </c>
      <c r="Q218" s="139" t="str">
        <f ca="1">IF(SUM(ListeNonClassée[[#This Row],[Priorisation favorable ]:[Priorisation Défavorable]])=0,"",SUM(ListeNonClassée[[#This Row],[Priorisation favorable ]:[Priorisation Défavorable]]))</f>
        <v/>
      </c>
    </row>
    <row r="219" spans="2:17" ht="12.75" customHeight="1" x14ac:dyDescent="0.2">
      <c r="B219" s="61" t="str" cm="1">
        <f t="array" aca="1" ref="B219" ca="1">IF(ROWS($1:216)&lt;=COUNTA(ListeF),INDEX(MID(ListeF,FIND("]",ListeF)+1,100),ROWS($1:216)),"")</f>
        <v/>
      </c>
      <c r="C219" s="61" t="str" cm="1">
        <f t="array" aca="1" ref="C219" ca="1">IFERROR(INDIRECT(ListeNonClassée[[#This Row],[Liste des opérations]]&amp;"!D10"),"")</f>
        <v/>
      </c>
      <c r="D219" s="137" t="str" cm="1">
        <f t="array" aca="1" ref="D219" ca="1">IFERROR(INDIRECT(ListeNonClassée[[#This Row],[Liste des opérations]]&amp;"!D12"),"")</f>
        <v/>
      </c>
      <c r="E219" s="137" t="str" cm="1">
        <f t="array" aca="1" ref="E219" ca="1">IFERROR(INDIRECT(ListeNonClassée[[#This Row],[Liste des opérations]]&amp;"!g12"),"")</f>
        <v/>
      </c>
      <c r="F219" s="66" t="str" cm="1">
        <f t="array" aca="1" ref="F219" ca="1">IFERROR(INDIRECT(ListeNonClassée[[#This Row],[Liste des opérations]]&amp;"!D65")&amp;"/"&amp;INDIRECT(ListeNonClassée[[#This Row],[Liste des opérations]]&amp;"!E65"),"")</f>
        <v/>
      </c>
      <c r="G219" s="66" t="str" cm="1">
        <f t="array" aca="1" ref="G219" ca="1">IFERROR(INDIRECT(ListeNonClassée[[#This Row],[Liste des opérations]]&amp;"!G65"),"")</f>
        <v/>
      </c>
      <c r="H219" s="66" t="str" cm="1">
        <f t="array" aca="1" ref="H219" ca="1">IFERROR(INDIRECT($B219&amp;"!D66")&amp;"/"&amp;INDIRECT($B219&amp;"!E66"),"")</f>
        <v/>
      </c>
      <c r="I219" s="66" t="str" cm="1">
        <f t="array" aca="1" ref="I219" ca="1">IFERROR(INDIRECT($B219&amp;"!G66"),"")</f>
        <v/>
      </c>
      <c r="J219" s="66" t="str" cm="1">
        <f t="array" aca="1" ref="J219" ca="1">IFERROR(INDIRECT(ListeNonClassée[[#This Row],[Liste des opérations]]&amp;"!D67")&amp;"/"&amp;INDIRECT($B219&amp;"!E67"),"")</f>
        <v/>
      </c>
      <c r="K219" s="66" t="str" cm="1">
        <f t="array" aca="1" ref="K219" ca="1">IFERROR(INDIRECT(ListeNonClassée[[#This Row],[Liste des opérations]]&amp;"!G67"),"")</f>
        <v/>
      </c>
      <c r="L219" s="66" t="str" cm="1">
        <f t="array" aca="1" ref="L219" ca="1">IFERROR(INDIRECT(ListeNonClassée[[#This Row],[Liste des opérations]]&amp;"!D68")&amp;"/"&amp;INDIRECT(ListeNonClassée[[#This Row],[Liste des opérations]]&amp;"!E68"),"")</f>
        <v/>
      </c>
      <c r="M219" s="67" t="str" cm="1">
        <f t="array" aca="1" ref="M219" ca="1">IFERROR(INDIRECT(ListeNonClassée[[#This Row],[Liste des opérations]]&amp;"!D68")/INDIRECT(ListeNonClassée[[#This Row],[Liste des opérations]]&amp;"!E68"),"")</f>
        <v/>
      </c>
      <c r="N219" s="66" t="str" cm="1">
        <f t="array" aca="1" ref="N219" ca="1">IFERROR(INDIRECT(ListeNonClassée[[#This Row],[Liste des opérations]]&amp;"!G68"),"")</f>
        <v/>
      </c>
      <c r="O219" s="139" t="str">
        <f ca="1">IF(ListeNonClassée[[#This Row],[avis]]="favorable",_xlfn.RANK.EQ(ListeNonClassée[[#This Row],[%]],ListeNonClassée[%]),"")</f>
        <v/>
      </c>
      <c r="P219" s="139" t="str">
        <f ca="1">IF(ListeNonClassée[[#This Row],[avis]]="défavorable",_xlfn.RANK.EQ(ListeNonClassée[[#This Row],[%]],ListeNonClassée[%]),"")</f>
        <v/>
      </c>
      <c r="Q219" s="139" t="str">
        <f ca="1">IF(SUM(ListeNonClassée[[#This Row],[Priorisation favorable ]:[Priorisation Défavorable]])=0,"",SUM(ListeNonClassée[[#This Row],[Priorisation favorable ]:[Priorisation Défavorable]]))</f>
        <v/>
      </c>
    </row>
    <row r="220" spans="2:17" ht="12.75" customHeight="1" x14ac:dyDescent="0.2">
      <c r="B220" s="61" t="str" cm="1">
        <f t="array" aca="1" ref="B220" ca="1">IF(ROWS($1:217)&lt;=COUNTA(ListeF),INDEX(MID(ListeF,FIND("]",ListeF)+1,100),ROWS($1:217)),"")</f>
        <v/>
      </c>
      <c r="C220" s="61" t="str" cm="1">
        <f t="array" aca="1" ref="C220" ca="1">IFERROR(INDIRECT(ListeNonClassée[[#This Row],[Liste des opérations]]&amp;"!D10"),"")</f>
        <v/>
      </c>
      <c r="D220" s="137" t="str" cm="1">
        <f t="array" aca="1" ref="D220" ca="1">IFERROR(INDIRECT(ListeNonClassée[[#This Row],[Liste des opérations]]&amp;"!D12"),"")</f>
        <v/>
      </c>
      <c r="E220" s="137" t="str" cm="1">
        <f t="array" aca="1" ref="E220" ca="1">IFERROR(INDIRECT(ListeNonClassée[[#This Row],[Liste des opérations]]&amp;"!g12"),"")</f>
        <v/>
      </c>
      <c r="F220" s="66" t="str" cm="1">
        <f t="array" aca="1" ref="F220" ca="1">IFERROR(INDIRECT(ListeNonClassée[[#This Row],[Liste des opérations]]&amp;"!D65")&amp;"/"&amp;INDIRECT(ListeNonClassée[[#This Row],[Liste des opérations]]&amp;"!E65"),"")</f>
        <v/>
      </c>
      <c r="G220" s="66" t="str" cm="1">
        <f t="array" aca="1" ref="G220" ca="1">IFERROR(INDIRECT(ListeNonClassée[[#This Row],[Liste des opérations]]&amp;"!G65"),"")</f>
        <v/>
      </c>
      <c r="H220" s="66" t="str" cm="1">
        <f t="array" aca="1" ref="H220" ca="1">IFERROR(INDIRECT($B220&amp;"!D66")&amp;"/"&amp;INDIRECT($B220&amp;"!E66"),"")</f>
        <v/>
      </c>
      <c r="I220" s="66" t="str" cm="1">
        <f t="array" aca="1" ref="I220" ca="1">IFERROR(INDIRECT($B220&amp;"!G66"),"")</f>
        <v/>
      </c>
      <c r="J220" s="66" t="str" cm="1">
        <f t="array" aca="1" ref="J220" ca="1">IFERROR(INDIRECT(ListeNonClassée[[#This Row],[Liste des opérations]]&amp;"!D67")&amp;"/"&amp;INDIRECT($B220&amp;"!E67"),"")</f>
        <v/>
      </c>
      <c r="K220" s="66" t="str" cm="1">
        <f t="array" aca="1" ref="K220" ca="1">IFERROR(INDIRECT(ListeNonClassée[[#This Row],[Liste des opérations]]&amp;"!G67"),"")</f>
        <v/>
      </c>
      <c r="L220" s="66" t="str" cm="1">
        <f t="array" aca="1" ref="L220" ca="1">IFERROR(INDIRECT(ListeNonClassée[[#This Row],[Liste des opérations]]&amp;"!D68")&amp;"/"&amp;INDIRECT(ListeNonClassée[[#This Row],[Liste des opérations]]&amp;"!E68"),"")</f>
        <v/>
      </c>
      <c r="M220" s="67" t="str" cm="1">
        <f t="array" aca="1" ref="M220" ca="1">IFERROR(INDIRECT(ListeNonClassée[[#This Row],[Liste des opérations]]&amp;"!D68")/INDIRECT(ListeNonClassée[[#This Row],[Liste des opérations]]&amp;"!E68"),"")</f>
        <v/>
      </c>
      <c r="N220" s="66" t="str" cm="1">
        <f t="array" aca="1" ref="N220" ca="1">IFERROR(INDIRECT(ListeNonClassée[[#This Row],[Liste des opérations]]&amp;"!G68"),"")</f>
        <v/>
      </c>
      <c r="O220" s="139" t="str">
        <f ca="1">IF(ListeNonClassée[[#This Row],[avis]]="favorable",_xlfn.RANK.EQ(ListeNonClassée[[#This Row],[%]],ListeNonClassée[%]),"")</f>
        <v/>
      </c>
      <c r="P220" s="139" t="str">
        <f ca="1">IF(ListeNonClassée[[#This Row],[avis]]="défavorable",_xlfn.RANK.EQ(ListeNonClassée[[#This Row],[%]],ListeNonClassée[%]),"")</f>
        <v/>
      </c>
      <c r="Q220" s="139" t="str">
        <f ca="1">IF(SUM(ListeNonClassée[[#This Row],[Priorisation favorable ]:[Priorisation Défavorable]])=0,"",SUM(ListeNonClassée[[#This Row],[Priorisation favorable ]:[Priorisation Défavorable]]))</f>
        <v/>
      </c>
    </row>
    <row r="221" spans="2:17" ht="12.75" customHeight="1" x14ac:dyDescent="0.2">
      <c r="B221" s="61" t="str" cm="1">
        <f t="array" aca="1" ref="B221" ca="1">IF(ROWS($1:218)&lt;=COUNTA(ListeF),INDEX(MID(ListeF,FIND("]",ListeF)+1,100),ROWS($1:218)),"")</f>
        <v/>
      </c>
      <c r="C221" s="61" t="str" cm="1">
        <f t="array" aca="1" ref="C221" ca="1">IFERROR(INDIRECT(ListeNonClassée[[#This Row],[Liste des opérations]]&amp;"!D10"),"")</f>
        <v/>
      </c>
      <c r="D221" s="137" t="str" cm="1">
        <f t="array" aca="1" ref="D221" ca="1">IFERROR(INDIRECT(ListeNonClassée[[#This Row],[Liste des opérations]]&amp;"!D12"),"")</f>
        <v/>
      </c>
      <c r="E221" s="137" t="str" cm="1">
        <f t="array" aca="1" ref="E221" ca="1">IFERROR(INDIRECT(ListeNonClassée[[#This Row],[Liste des opérations]]&amp;"!g12"),"")</f>
        <v/>
      </c>
      <c r="F221" s="66" t="str" cm="1">
        <f t="array" aca="1" ref="F221" ca="1">IFERROR(INDIRECT(ListeNonClassée[[#This Row],[Liste des opérations]]&amp;"!D65")&amp;"/"&amp;INDIRECT(ListeNonClassée[[#This Row],[Liste des opérations]]&amp;"!E65"),"")</f>
        <v/>
      </c>
      <c r="G221" s="66" t="str" cm="1">
        <f t="array" aca="1" ref="G221" ca="1">IFERROR(INDIRECT(ListeNonClassée[[#This Row],[Liste des opérations]]&amp;"!G65"),"")</f>
        <v/>
      </c>
      <c r="H221" s="66" t="str" cm="1">
        <f t="array" aca="1" ref="H221" ca="1">IFERROR(INDIRECT($B221&amp;"!D66")&amp;"/"&amp;INDIRECT($B221&amp;"!E66"),"")</f>
        <v/>
      </c>
      <c r="I221" s="66" t="str" cm="1">
        <f t="array" aca="1" ref="I221" ca="1">IFERROR(INDIRECT($B221&amp;"!G66"),"")</f>
        <v/>
      </c>
      <c r="J221" s="66" t="str" cm="1">
        <f t="array" aca="1" ref="J221" ca="1">IFERROR(INDIRECT(ListeNonClassée[[#This Row],[Liste des opérations]]&amp;"!D67")&amp;"/"&amp;INDIRECT($B221&amp;"!E67"),"")</f>
        <v/>
      </c>
      <c r="K221" s="66" t="str" cm="1">
        <f t="array" aca="1" ref="K221" ca="1">IFERROR(INDIRECT(ListeNonClassée[[#This Row],[Liste des opérations]]&amp;"!G67"),"")</f>
        <v/>
      </c>
      <c r="L221" s="66" t="str" cm="1">
        <f t="array" aca="1" ref="L221" ca="1">IFERROR(INDIRECT(ListeNonClassée[[#This Row],[Liste des opérations]]&amp;"!D68")&amp;"/"&amp;INDIRECT(ListeNonClassée[[#This Row],[Liste des opérations]]&amp;"!E68"),"")</f>
        <v/>
      </c>
      <c r="M221" s="67" t="str" cm="1">
        <f t="array" aca="1" ref="M221" ca="1">IFERROR(INDIRECT(ListeNonClassée[[#This Row],[Liste des opérations]]&amp;"!D68")/INDIRECT(ListeNonClassée[[#This Row],[Liste des opérations]]&amp;"!E68"),"")</f>
        <v/>
      </c>
      <c r="N221" s="66" t="str" cm="1">
        <f t="array" aca="1" ref="N221" ca="1">IFERROR(INDIRECT(ListeNonClassée[[#This Row],[Liste des opérations]]&amp;"!G68"),"")</f>
        <v/>
      </c>
      <c r="O221" s="139" t="str">
        <f ca="1">IF(ListeNonClassée[[#This Row],[avis]]="favorable",_xlfn.RANK.EQ(ListeNonClassée[[#This Row],[%]],ListeNonClassée[%]),"")</f>
        <v/>
      </c>
      <c r="P221" s="139" t="str">
        <f ca="1">IF(ListeNonClassée[[#This Row],[avis]]="défavorable",_xlfn.RANK.EQ(ListeNonClassée[[#This Row],[%]],ListeNonClassée[%]),"")</f>
        <v/>
      </c>
      <c r="Q221" s="139" t="str">
        <f ca="1">IF(SUM(ListeNonClassée[[#This Row],[Priorisation favorable ]:[Priorisation Défavorable]])=0,"",SUM(ListeNonClassée[[#This Row],[Priorisation favorable ]:[Priorisation Défavorable]]))</f>
        <v/>
      </c>
    </row>
    <row r="222" spans="2:17" ht="12.75" customHeight="1" x14ac:dyDescent="0.2">
      <c r="B222" s="61" t="str" cm="1">
        <f t="array" aca="1" ref="B222" ca="1">IF(ROWS($1:219)&lt;=COUNTA(ListeF),INDEX(MID(ListeF,FIND("]",ListeF)+1,100),ROWS($1:219)),"")</f>
        <v/>
      </c>
      <c r="C222" s="61" t="str" cm="1">
        <f t="array" aca="1" ref="C222" ca="1">IFERROR(INDIRECT(ListeNonClassée[[#This Row],[Liste des opérations]]&amp;"!D10"),"")</f>
        <v/>
      </c>
      <c r="D222" s="137" t="str" cm="1">
        <f t="array" aca="1" ref="D222" ca="1">IFERROR(INDIRECT(ListeNonClassée[[#This Row],[Liste des opérations]]&amp;"!D12"),"")</f>
        <v/>
      </c>
      <c r="E222" s="137" t="str" cm="1">
        <f t="array" aca="1" ref="E222" ca="1">IFERROR(INDIRECT(ListeNonClassée[[#This Row],[Liste des opérations]]&amp;"!g12"),"")</f>
        <v/>
      </c>
      <c r="F222" s="66" t="str" cm="1">
        <f t="array" aca="1" ref="F222" ca="1">IFERROR(INDIRECT(ListeNonClassée[[#This Row],[Liste des opérations]]&amp;"!D65")&amp;"/"&amp;INDIRECT(ListeNonClassée[[#This Row],[Liste des opérations]]&amp;"!E65"),"")</f>
        <v/>
      </c>
      <c r="G222" s="66" t="str" cm="1">
        <f t="array" aca="1" ref="G222" ca="1">IFERROR(INDIRECT(ListeNonClassée[[#This Row],[Liste des opérations]]&amp;"!G65"),"")</f>
        <v/>
      </c>
      <c r="H222" s="66" t="str" cm="1">
        <f t="array" aca="1" ref="H222" ca="1">IFERROR(INDIRECT($B222&amp;"!D66")&amp;"/"&amp;INDIRECT($B222&amp;"!E66"),"")</f>
        <v/>
      </c>
      <c r="I222" s="66" t="str" cm="1">
        <f t="array" aca="1" ref="I222" ca="1">IFERROR(INDIRECT($B222&amp;"!G66"),"")</f>
        <v/>
      </c>
      <c r="J222" s="66" t="str" cm="1">
        <f t="array" aca="1" ref="J222" ca="1">IFERROR(INDIRECT(ListeNonClassée[[#This Row],[Liste des opérations]]&amp;"!D67")&amp;"/"&amp;INDIRECT($B222&amp;"!E67"),"")</f>
        <v/>
      </c>
      <c r="K222" s="66" t="str" cm="1">
        <f t="array" aca="1" ref="K222" ca="1">IFERROR(INDIRECT(ListeNonClassée[[#This Row],[Liste des opérations]]&amp;"!G67"),"")</f>
        <v/>
      </c>
      <c r="L222" s="66" t="str" cm="1">
        <f t="array" aca="1" ref="L222" ca="1">IFERROR(INDIRECT(ListeNonClassée[[#This Row],[Liste des opérations]]&amp;"!D68")&amp;"/"&amp;INDIRECT(ListeNonClassée[[#This Row],[Liste des opérations]]&amp;"!E68"),"")</f>
        <v/>
      </c>
      <c r="M222" s="67" t="str" cm="1">
        <f t="array" aca="1" ref="M222" ca="1">IFERROR(INDIRECT(ListeNonClassée[[#This Row],[Liste des opérations]]&amp;"!D68")/INDIRECT(ListeNonClassée[[#This Row],[Liste des opérations]]&amp;"!E68"),"")</f>
        <v/>
      </c>
      <c r="N222" s="66" t="str" cm="1">
        <f t="array" aca="1" ref="N222" ca="1">IFERROR(INDIRECT(ListeNonClassée[[#This Row],[Liste des opérations]]&amp;"!G68"),"")</f>
        <v/>
      </c>
      <c r="O222" s="139" t="str">
        <f ca="1">IF(ListeNonClassée[[#This Row],[avis]]="favorable",_xlfn.RANK.EQ(ListeNonClassée[[#This Row],[%]],ListeNonClassée[%]),"")</f>
        <v/>
      </c>
      <c r="P222" s="139" t="str">
        <f ca="1">IF(ListeNonClassée[[#This Row],[avis]]="défavorable",_xlfn.RANK.EQ(ListeNonClassée[[#This Row],[%]],ListeNonClassée[%]),"")</f>
        <v/>
      </c>
      <c r="Q222" s="139" t="str">
        <f ca="1">IF(SUM(ListeNonClassée[[#This Row],[Priorisation favorable ]:[Priorisation Défavorable]])=0,"",SUM(ListeNonClassée[[#This Row],[Priorisation favorable ]:[Priorisation Défavorable]]))</f>
        <v/>
      </c>
    </row>
    <row r="223" spans="2:17" ht="12.75" customHeight="1" x14ac:dyDescent="0.2">
      <c r="B223" s="61" t="str" cm="1">
        <f t="array" aca="1" ref="B223" ca="1">IF(ROWS($1:220)&lt;=COUNTA(ListeF),INDEX(MID(ListeF,FIND("]",ListeF)+1,100),ROWS($1:220)),"")</f>
        <v/>
      </c>
      <c r="C223" s="61" t="str" cm="1">
        <f t="array" aca="1" ref="C223" ca="1">IFERROR(INDIRECT(ListeNonClassée[[#This Row],[Liste des opérations]]&amp;"!D10"),"")</f>
        <v/>
      </c>
      <c r="D223" s="137" t="str" cm="1">
        <f t="array" aca="1" ref="D223" ca="1">IFERROR(INDIRECT(ListeNonClassée[[#This Row],[Liste des opérations]]&amp;"!D12"),"")</f>
        <v/>
      </c>
      <c r="E223" s="137" t="str" cm="1">
        <f t="array" aca="1" ref="E223" ca="1">IFERROR(INDIRECT(ListeNonClassée[[#This Row],[Liste des opérations]]&amp;"!g12"),"")</f>
        <v/>
      </c>
      <c r="F223" s="66" t="str" cm="1">
        <f t="array" aca="1" ref="F223" ca="1">IFERROR(INDIRECT(ListeNonClassée[[#This Row],[Liste des opérations]]&amp;"!D65")&amp;"/"&amp;INDIRECT(ListeNonClassée[[#This Row],[Liste des opérations]]&amp;"!E65"),"")</f>
        <v/>
      </c>
      <c r="G223" s="66" t="str" cm="1">
        <f t="array" aca="1" ref="G223" ca="1">IFERROR(INDIRECT(ListeNonClassée[[#This Row],[Liste des opérations]]&amp;"!G65"),"")</f>
        <v/>
      </c>
      <c r="H223" s="66" t="str" cm="1">
        <f t="array" aca="1" ref="H223" ca="1">IFERROR(INDIRECT($B223&amp;"!D66")&amp;"/"&amp;INDIRECT($B223&amp;"!E66"),"")</f>
        <v/>
      </c>
      <c r="I223" s="66" t="str" cm="1">
        <f t="array" aca="1" ref="I223" ca="1">IFERROR(INDIRECT($B223&amp;"!G66"),"")</f>
        <v/>
      </c>
      <c r="J223" s="66" t="str" cm="1">
        <f t="array" aca="1" ref="J223" ca="1">IFERROR(INDIRECT(ListeNonClassée[[#This Row],[Liste des opérations]]&amp;"!D67")&amp;"/"&amp;INDIRECT($B223&amp;"!E67"),"")</f>
        <v/>
      </c>
      <c r="K223" s="66" t="str" cm="1">
        <f t="array" aca="1" ref="K223" ca="1">IFERROR(INDIRECT(ListeNonClassée[[#This Row],[Liste des opérations]]&amp;"!G67"),"")</f>
        <v/>
      </c>
      <c r="L223" s="66" t="str" cm="1">
        <f t="array" aca="1" ref="L223" ca="1">IFERROR(INDIRECT(ListeNonClassée[[#This Row],[Liste des opérations]]&amp;"!D68")&amp;"/"&amp;INDIRECT(ListeNonClassée[[#This Row],[Liste des opérations]]&amp;"!E68"),"")</f>
        <v/>
      </c>
      <c r="M223" s="67" t="str" cm="1">
        <f t="array" aca="1" ref="M223" ca="1">IFERROR(INDIRECT(ListeNonClassée[[#This Row],[Liste des opérations]]&amp;"!D68")/INDIRECT(ListeNonClassée[[#This Row],[Liste des opérations]]&amp;"!E68"),"")</f>
        <v/>
      </c>
      <c r="N223" s="66" t="str" cm="1">
        <f t="array" aca="1" ref="N223" ca="1">IFERROR(INDIRECT(ListeNonClassée[[#This Row],[Liste des opérations]]&amp;"!G68"),"")</f>
        <v/>
      </c>
      <c r="O223" s="139" t="str">
        <f ca="1">IF(ListeNonClassée[[#This Row],[avis]]="favorable",_xlfn.RANK.EQ(ListeNonClassée[[#This Row],[%]],ListeNonClassée[%]),"")</f>
        <v/>
      </c>
      <c r="P223" s="139" t="str">
        <f ca="1">IF(ListeNonClassée[[#This Row],[avis]]="défavorable",_xlfn.RANK.EQ(ListeNonClassée[[#This Row],[%]],ListeNonClassée[%]),"")</f>
        <v/>
      </c>
      <c r="Q223" s="139" t="str">
        <f ca="1">IF(SUM(ListeNonClassée[[#This Row],[Priorisation favorable ]:[Priorisation Défavorable]])=0,"",SUM(ListeNonClassée[[#This Row],[Priorisation favorable ]:[Priorisation Défavorable]]))</f>
        <v/>
      </c>
    </row>
    <row r="224" spans="2:17" ht="12.75" customHeight="1" x14ac:dyDescent="0.2">
      <c r="B224" s="61" t="str" cm="1">
        <f t="array" aca="1" ref="B224" ca="1">IF(ROWS($1:221)&lt;=COUNTA(ListeF),INDEX(MID(ListeF,FIND("]",ListeF)+1,100),ROWS($1:221)),"")</f>
        <v/>
      </c>
      <c r="C224" s="61" t="str" cm="1">
        <f t="array" aca="1" ref="C224" ca="1">IFERROR(INDIRECT(ListeNonClassée[[#This Row],[Liste des opérations]]&amp;"!D10"),"")</f>
        <v/>
      </c>
      <c r="D224" s="137" t="str" cm="1">
        <f t="array" aca="1" ref="D224" ca="1">IFERROR(INDIRECT(ListeNonClassée[[#This Row],[Liste des opérations]]&amp;"!D12"),"")</f>
        <v/>
      </c>
      <c r="E224" s="137" t="str" cm="1">
        <f t="array" aca="1" ref="E224" ca="1">IFERROR(INDIRECT(ListeNonClassée[[#This Row],[Liste des opérations]]&amp;"!g12"),"")</f>
        <v/>
      </c>
      <c r="F224" s="66" t="str" cm="1">
        <f t="array" aca="1" ref="F224" ca="1">IFERROR(INDIRECT(ListeNonClassée[[#This Row],[Liste des opérations]]&amp;"!D65")&amp;"/"&amp;INDIRECT(ListeNonClassée[[#This Row],[Liste des opérations]]&amp;"!E65"),"")</f>
        <v/>
      </c>
      <c r="G224" s="66" t="str" cm="1">
        <f t="array" aca="1" ref="G224" ca="1">IFERROR(INDIRECT(ListeNonClassée[[#This Row],[Liste des opérations]]&amp;"!G65"),"")</f>
        <v/>
      </c>
      <c r="H224" s="66" t="str" cm="1">
        <f t="array" aca="1" ref="H224" ca="1">IFERROR(INDIRECT($B224&amp;"!D66")&amp;"/"&amp;INDIRECT($B224&amp;"!E66"),"")</f>
        <v/>
      </c>
      <c r="I224" s="66" t="str" cm="1">
        <f t="array" aca="1" ref="I224" ca="1">IFERROR(INDIRECT($B224&amp;"!G66"),"")</f>
        <v/>
      </c>
      <c r="J224" s="66" t="str" cm="1">
        <f t="array" aca="1" ref="J224" ca="1">IFERROR(INDIRECT(ListeNonClassée[[#This Row],[Liste des opérations]]&amp;"!D67")&amp;"/"&amp;INDIRECT($B224&amp;"!E67"),"")</f>
        <v/>
      </c>
      <c r="K224" s="66" t="str" cm="1">
        <f t="array" aca="1" ref="K224" ca="1">IFERROR(INDIRECT(ListeNonClassée[[#This Row],[Liste des opérations]]&amp;"!G67"),"")</f>
        <v/>
      </c>
      <c r="L224" s="66" t="str" cm="1">
        <f t="array" aca="1" ref="L224" ca="1">IFERROR(INDIRECT(ListeNonClassée[[#This Row],[Liste des opérations]]&amp;"!D68")&amp;"/"&amp;INDIRECT(ListeNonClassée[[#This Row],[Liste des opérations]]&amp;"!E68"),"")</f>
        <v/>
      </c>
      <c r="M224" s="67" t="str" cm="1">
        <f t="array" aca="1" ref="M224" ca="1">IFERROR(INDIRECT(ListeNonClassée[[#This Row],[Liste des opérations]]&amp;"!D68")/INDIRECT(ListeNonClassée[[#This Row],[Liste des opérations]]&amp;"!E68"),"")</f>
        <v/>
      </c>
      <c r="N224" s="66" t="str" cm="1">
        <f t="array" aca="1" ref="N224" ca="1">IFERROR(INDIRECT(ListeNonClassée[[#This Row],[Liste des opérations]]&amp;"!G68"),"")</f>
        <v/>
      </c>
      <c r="O224" s="139" t="str">
        <f ca="1">IF(ListeNonClassée[[#This Row],[avis]]="favorable",_xlfn.RANK.EQ(ListeNonClassée[[#This Row],[%]],ListeNonClassée[%]),"")</f>
        <v/>
      </c>
      <c r="P224" s="139" t="str">
        <f ca="1">IF(ListeNonClassée[[#This Row],[avis]]="défavorable",_xlfn.RANK.EQ(ListeNonClassée[[#This Row],[%]],ListeNonClassée[%]),"")</f>
        <v/>
      </c>
      <c r="Q224" s="139" t="str">
        <f ca="1">IF(SUM(ListeNonClassée[[#This Row],[Priorisation favorable ]:[Priorisation Défavorable]])=0,"",SUM(ListeNonClassée[[#This Row],[Priorisation favorable ]:[Priorisation Défavorable]]))</f>
        <v/>
      </c>
    </row>
    <row r="225" spans="2:17" ht="12.75" customHeight="1" x14ac:dyDescent="0.2">
      <c r="B225" s="61" t="str" cm="1">
        <f t="array" aca="1" ref="B225" ca="1">IF(ROWS($1:222)&lt;=COUNTA(ListeF),INDEX(MID(ListeF,FIND("]",ListeF)+1,100),ROWS($1:222)),"")</f>
        <v/>
      </c>
      <c r="C225" s="61" t="str" cm="1">
        <f t="array" aca="1" ref="C225" ca="1">IFERROR(INDIRECT(ListeNonClassée[[#This Row],[Liste des opérations]]&amp;"!D10"),"")</f>
        <v/>
      </c>
      <c r="D225" s="137" t="str" cm="1">
        <f t="array" aca="1" ref="D225" ca="1">IFERROR(INDIRECT(ListeNonClassée[[#This Row],[Liste des opérations]]&amp;"!D12"),"")</f>
        <v/>
      </c>
      <c r="E225" s="137" t="str" cm="1">
        <f t="array" aca="1" ref="E225" ca="1">IFERROR(INDIRECT(ListeNonClassée[[#This Row],[Liste des opérations]]&amp;"!g12"),"")</f>
        <v/>
      </c>
      <c r="F225" s="66" t="str" cm="1">
        <f t="array" aca="1" ref="F225" ca="1">IFERROR(INDIRECT(ListeNonClassée[[#This Row],[Liste des opérations]]&amp;"!D65")&amp;"/"&amp;INDIRECT(ListeNonClassée[[#This Row],[Liste des opérations]]&amp;"!E65"),"")</f>
        <v/>
      </c>
      <c r="G225" s="66" t="str" cm="1">
        <f t="array" aca="1" ref="G225" ca="1">IFERROR(INDIRECT(ListeNonClassée[[#This Row],[Liste des opérations]]&amp;"!G65"),"")</f>
        <v/>
      </c>
      <c r="H225" s="66" t="str" cm="1">
        <f t="array" aca="1" ref="H225" ca="1">IFERROR(INDIRECT($B225&amp;"!D66")&amp;"/"&amp;INDIRECT($B225&amp;"!E66"),"")</f>
        <v/>
      </c>
      <c r="I225" s="66" t="str" cm="1">
        <f t="array" aca="1" ref="I225" ca="1">IFERROR(INDIRECT($B225&amp;"!G66"),"")</f>
        <v/>
      </c>
      <c r="J225" s="66" t="str" cm="1">
        <f t="array" aca="1" ref="J225" ca="1">IFERROR(INDIRECT(ListeNonClassée[[#This Row],[Liste des opérations]]&amp;"!D67")&amp;"/"&amp;INDIRECT($B225&amp;"!E67"),"")</f>
        <v/>
      </c>
      <c r="K225" s="66" t="str" cm="1">
        <f t="array" aca="1" ref="K225" ca="1">IFERROR(INDIRECT(ListeNonClassée[[#This Row],[Liste des opérations]]&amp;"!G67"),"")</f>
        <v/>
      </c>
      <c r="L225" s="66" t="str" cm="1">
        <f t="array" aca="1" ref="L225" ca="1">IFERROR(INDIRECT(ListeNonClassée[[#This Row],[Liste des opérations]]&amp;"!D68")&amp;"/"&amp;INDIRECT(ListeNonClassée[[#This Row],[Liste des opérations]]&amp;"!E68"),"")</f>
        <v/>
      </c>
      <c r="M225" s="67" t="str" cm="1">
        <f t="array" aca="1" ref="M225" ca="1">IFERROR(INDIRECT(ListeNonClassée[[#This Row],[Liste des opérations]]&amp;"!D68")/INDIRECT(ListeNonClassée[[#This Row],[Liste des opérations]]&amp;"!E68"),"")</f>
        <v/>
      </c>
      <c r="N225" s="66" t="str" cm="1">
        <f t="array" aca="1" ref="N225" ca="1">IFERROR(INDIRECT(ListeNonClassée[[#This Row],[Liste des opérations]]&amp;"!G68"),"")</f>
        <v/>
      </c>
      <c r="O225" s="139" t="str">
        <f ca="1">IF(ListeNonClassée[[#This Row],[avis]]="favorable",_xlfn.RANK.EQ(ListeNonClassée[[#This Row],[%]],ListeNonClassée[%]),"")</f>
        <v/>
      </c>
      <c r="P225" s="139" t="str">
        <f ca="1">IF(ListeNonClassée[[#This Row],[avis]]="défavorable",_xlfn.RANK.EQ(ListeNonClassée[[#This Row],[%]],ListeNonClassée[%]),"")</f>
        <v/>
      </c>
      <c r="Q225" s="139" t="str">
        <f ca="1">IF(SUM(ListeNonClassée[[#This Row],[Priorisation favorable ]:[Priorisation Défavorable]])=0,"",SUM(ListeNonClassée[[#This Row],[Priorisation favorable ]:[Priorisation Défavorable]]))</f>
        <v/>
      </c>
    </row>
    <row r="226" spans="2:17" ht="12.75" customHeight="1" x14ac:dyDescent="0.2">
      <c r="B226" s="61" t="str" cm="1">
        <f t="array" aca="1" ref="B226" ca="1">IF(ROWS($1:223)&lt;=COUNTA(ListeF),INDEX(MID(ListeF,FIND("]",ListeF)+1,100),ROWS($1:223)),"")</f>
        <v/>
      </c>
      <c r="C226" s="61" t="str" cm="1">
        <f t="array" aca="1" ref="C226" ca="1">IFERROR(INDIRECT(ListeNonClassée[[#This Row],[Liste des opérations]]&amp;"!D10"),"")</f>
        <v/>
      </c>
      <c r="D226" s="137" t="str" cm="1">
        <f t="array" aca="1" ref="D226" ca="1">IFERROR(INDIRECT(ListeNonClassée[[#This Row],[Liste des opérations]]&amp;"!D12"),"")</f>
        <v/>
      </c>
      <c r="E226" s="137" t="str" cm="1">
        <f t="array" aca="1" ref="E226" ca="1">IFERROR(INDIRECT(ListeNonClassée[[#This Row],[Liste des opérations]]&amp;"!g12"),"")</f>
        <v/>
      </c>
      <c r="F226" s="66" t="str" cm="1">
        <f t="array" aca="1" ref="F226" ca="1">IFERROR(INDIRECT(ListeNonClassée[[#This Row],[Liste des opérations]]&amp;"!D65")&amp;"/"&amp;INDIRECT(ListeNonClassée[[#This Row],[Liste des opérations]]&amp;"!E65"),"")</f>
        <v/>
      </c>
      <c r="G226" s="66" t="str" cm="1">
        <f t="array" aca="1" ref="G226" ca="1">IFERROR(INDIRECT(ListeNonClassée[[#This Row],[Liste des opérations]]&amp;"!G65"),"")</f>
        <v/>
      </c>
      <c r="H226" s="66" t="str" cm="1">
        <f t="array" aca="1" ref="H226" ca="1">IFERROR(INDIRECT($B226&amp;"!D66")&amp;"/"&amp;INDIRECT($B226&amp;"!E66"),"")</f>
        <v/>
      </c>
      <c r="I226" s="66" t="str" cm="1">
        <f t="array" aca="1" ref="I226" ca="1">IFERROR(INDIRECT($B226&amp;"!G66"),"")</f>
        <v/>
      </c>
      <c r="J226" s="66" t="str" cm="1">
        <f t="array" aca="1" ref="J226" ca="1">IFERROR(INDIRECT(ListeNonClassée[[#This Row],[Liste des opérations]]&amp;"!D67")&amp;"/"&amp;INDIRECT($B226&amp;"!E67"),"")</f>
        <v/>
      </c>
      <c r="K226" s="66" t="str" cm="1">
        <f t="array" aca="1" ref="K226" ca="1">IFERROR(INDIRECT(ListeNonClassée[[#This Row],[Liste des opérations]]&amp;"!G67"),"")</f>
        <v/>
      </c>
      <c r="L226" s="66" t="str" cm="1">
        <f t="array" aca="1" ref="L226" ca="1">IFERROR(INDIRECT(ListeNonClassée[[#This Row],[Liste des opérations]]&amp;"!D68")&amp;"/"&amp;INDIRECT(ListeNonClassée[[#This Row],[Liste des opérations]]&amp;"!E68"),"")</f>
        <v/>
      </c>
      <c r="M226" s="67" t="str" cm="1">
        <f t="array" aca="1" ref="M226" ca="1">IFERROR(INDIRECT(ListeNonClassée[[#This Row],[Liste des opérations]]&amp;"!D68")/INDIRECT(ListeNonClassée[[#This Row],[Liste des opérations]]&amp;"!E68"),"")</f>
        <v/>
      </c>
      <c r="N226" s="66" t="str" cm="1">
        <f t="array" aca="1" ref="N226" ca="1">IFERROR(INDIRECT(ListeNonClassée[[#This Row],[Liste des opérations]]&amp;"!G68"),"")</f>
        <v/>
      </c>
      <c r="O226" s="139" t="str">
        <f ca="1">IF(ListeNonClassée[[#This Row],[avis]]="favorable",_xlfn.RANK.EQ(ListeNonClassée[[#This Row],[%]],ListeNonClassée[%]),"")</f>
        <v/>
      </c>
      <c r="P226" s="139" t="str">
        <f ca="1">IF(ListeNonClassée[[#This Row],[avis]]="défavorable",_xlfn.RANK.EQ(ListeNonClassée[[#This Row],[%]],ListeNonClassée[%]),"")</f>
        <v/>
      </c>
      <c r="Q226" s="139" t="str">
        <f ca="1">IF(SUM(ListeNonClassée[[#This Row],[Priorisation favorable ]:[Priorisation Défavorable]])=0,"",SUM(ListeNonClassée[[#This Row],[Priorisation favorable ]:[Priorisation Défavorable]]))</f>
        <v/>
      </c>
    </row>
    <row r="227" spans="2:17" ht="12.75" customHeight="1" x14ac:dyDescent="0.2">
      <c r="B227" s="61" t="str" cm="1">
        <f t="array" aca="1" ref="B227" ca="1">IF(ROWS($1:224)&lt;=COUNTA(ListeF),INDEX(MID(ListeF,FIND("]",ListeF)+1,100),ROWS($1:224)),"")</f>
        <v/>
      </c>
      <c r="C227" s="61" t="str" cm="1">
        <f t="array" aca="1" ref="C227" ca="1">IFERROR(INDIRECT(ListeNonClassée[[#This Row],[Liste des opérations]]&amp;"!D10"),"")</f>
        <v/>
      </c>
      <c r="D227" s="137" t="str" cm="1">
        <f t="array" aca="1" ref="D227" ca="1">IFERROR(INDIRECT(ListeNonClassée[[#This Row],[Liste des opérations]]&amp;"!D12"),"")</f>
        <v/>
      </c>
      <c r="E227" s="137" t="str" cm="1">
        <f t="array" aca="1" ref="E227" ca="1">IFERROR(INDIRECT(ListeNonClassée[[#This Row],[Liste des opérations]]&amp;"!g12"),"")</f>
        <v/>
      </c>
      <c r="F227" s="66" t="str" cm="1">
        <f t="array" aca="1" ref="F227" ca="1">IFERROR(INDIRECT(ListeNonClassée[[#This Row],[Liste des opérations]]&amp;"!D65")&amp;"/"&amp;INDIRECT(ListeNonClassée[[#This Row],[Liste des opérations]]&amp;"!E65"),"")</f>
        <v/>
      </c>
      <c r="G227" s="66" t="str" cm="1">
        <f t="array" aca="1" ref="G227" ca="1">IFERROR(INDIRECT(ListeNonClassée[[#This Row],[Liste des opérations]]&amp;"!G65"),"")</f>
        <v/>
      </c>
      <c r="H227" s="66" t="str" cm="1">
        <f t="array" aca="1" ref="H227" ca="1">IFERROR(INDIRECT($B227&amp;"!D66")&amp;"/"&amp;INDIRECT($B227&amp;"!E66"),"")</f>
        <v/>
      </c>
      <c r="I227" s="66" t="str" cm="1">
        <f t="array" aca="1" ref="I227" ca="1">IFERROR(INDIRECT($B227&amp;"!G66"),"")</f>
        <v/>
      </c>
      <c r="J227" s="66" t="str" cm="1">
        <f t="array" aca="1" ref="J227" ca="1">IFERROR(INDIRECT(ListeNonClassée[[#This Row],[Liste des opérations]]&amp;"!D67")&amp;"/"&amp;INDIRECT($B227&amp;"!E67"),"")</f>
        <v/>
      </c>
      <c r="K227" s="66" t="str" cm="1">
        <f t="array" aca="1" ref="K227" ca="1">IFERROR(INDIRECT(ListeNonClassée[[#This Row],[Liste des opérations]]&amp;"!G67"),"")</f>
        <v/>
      </c>
      <c r="L227" s="66" t="str" cm="1">
        <f t="array" aca="1" ref="L227" ca="1">IFERROR(INDIRECT(ListeNonClassée[[#This Row],[Liste des opérations]]&amp;"!D68")&amp;"/"&amp;INDIRECT(ListeNonClassée[[#This Row],[Liste des opérations]]&amp;"!E68"),"")</f>
        <v/>
      </c>
      <c r="M227" s="67" t="str" cm="1">
        <f t="array" aca="1" ref="M227" ca="1">IFERROR(INDIRECT(ListeNonClassée[[#This Row],[Liste des opérations]]&amp;"!D68")/INDIRECT(ListeNonClassée[[#This Row],[Liste des opérations]]&amp;"!E68"),"")</f>
        <v/>
      </c>
      <c r="N227" s="66" t="str" cm="1">
        <f t="array" aca="1" ref="N227" ca="1">IFERROR(INDIRECT(ListeNonClassée[[#This Row],[Liste des opérations]]&amp;"!G68"),"")</f>
        <v/>
      </c>
      <c r="O227" s="139" t="str">
        <f ca="1">IF(ListeNonClassée[[#This Row],[avis]]="favorable",_xlfn.RANK.EQ(ListeNonClassée[[#This Row],[%]],ListeNonClassée[%]),"")</f>
        <v/>
      </c>
      <c r="P227" s="139" t="str">
        <f ca="1">IF(ListeNonClassée[[#This Row],[avis]]="défavorable",_xlfn.RANK.EQ(ListeNonClassée[[#This Row],[%]],ListeNonClassée[%]),"")</f>
        <v/>
      </c>
      <c r="Q227" s="139" t="str">
        <f ca="1">IF(SUM(ListeNonClassée[[#This Row],[Priorisation favorable ]:[Priorisation Défavorable]])=0,"",SUM(ListeNonClassée[[#This Row],[Priorisation favorable ]:[Priorisation Défavorable]]))</f>
        <v/>
      </c>
    </row>
    <row r="228" spans="2:17" ht="12.75" customHeight="1" x14ac:dyDescent="0.2">
      <c r="B228" s="61" t="str" cm="1">
        <f t="array" aca="1" ref="B228" ca="1">IF(ROWS($1:225)&lt;=COUNTA(ListeF),INDEX(MID(ListeF,FIND("]",ListeF)+1,100),ROWS($1:225)),"")</f>
        <v/>
      </c>
      <c r="C228" s="61" t="str" cm="1">
        <f t="array" aca="1" ref="C228" ca="1">IFERROR(INDIRECT(ListeNonClassée[[#This Row],[Liste des opérations]]&amp;"!D10"),"")</f>
        <v/>
      </c>
      <c r="D228" s="137" t="str" cm="1">
        <f t="array" aca="1" ref="D228" ca="1">IFERROR(INDIRECT(ListeNonClassée[[#This Row],[Liste des opérations]]&amp;"!D12"),"")</f>
        <v/>
      </c>
      <c r="E228" s="137" t="str" cm="1">
        <f t="array" aca="1" ref="E228" ca="1">IFERROR(INDIRECT(ListeNonClassée[[#This Row],[Liste des opérations]]&amp;"!g12"),"")</f>
        <v/>
      </c>
      <c r="F228" s="66" t="str" cm="1">
        <f t="array" aca="1" ref="F228" ca="1">IFERROR(INDIRECT(ListeNonClassée[[#This Row],[Liste des opérations]]&amp;"!D65")&amp;"/"&amp;INDIRECT(ListeNonClassée[[#This Row],[Liste des opérations]]&amp;"!E65"),"")</f>
        <v/>
      </c>
      <c r="G228" s="66" t="str" cm="1">
        <f t="array" aca="1" ref="G228" ca="1">IFERROR(INDIRECT(ListeNonClassée[[#This Row],[Liste des opérations]]&amp;"!G65"),"")</f>
        <v/>
      </c>
      <c r="H228" s="66" t="str" cm="1">
        <f t="array" aca="1" ref="H228" ca="1">IFERROR(INDIRECT($B228&amp;"!D66")&amp;"/"&amp;INDIRECT($B228&amp;"!E66"),"")</f>
        <v/>
      </c>
      <c r="I228" s="66" t="str" cm="1">
        <f t="array" aca="1" ref="I228" ca="1">IFERROR(INDIRECT($B228&amp;"!G66"),"")</f>
        <v/>
      </c>
      <c r="J228" s="66" t="str" cm="1">
        <f t="array" aca="1" ref="J228" ca="1">IFERROR(INDIRECT(ListeNonClassée[[#This Row],[Liste des opérations]]&amp;"!D67")&amp;"/"&amp;INDIRECT($B228&amp;"!E67"),"")</f>
        <v/>
      </c>
      <c r="K228" s="66" t="str" cm="1">
        <f t="array" aca="1" ref="K228" ca="1">IFERROR(INDIRECT(ListeNonClassée[[#This Row],[Liste des opérations]]&amp;"!G67"),"")</f>
        <v/>
      </c>
      <c r="L228" s="66" t="str" cm="1">
        <f t="array" aca="1" ref="L228" ca="1">IFERROR(INDIRECT(ListeNonClassée[[#This Row],[Liste des opérations]]&amp;"!D68")&amp;"/"&amp;INDIRECT(ListeNonClassée[[#This Row],[Liste des opérations]]&amp;"!E68"),"")</f>
        <v/>
      </c>
      <c r="M228" s="67" t="str" cm="1">
        <f t="array" aca="1" ref="M228" ca="1">IFERROR(INDIRECT(ListeNonClassée[[#This Row],[Liste des opérations]]&amp;"!D68")/INDIRECT(ListeNonClassée[[#This Row],[Liste des opérations]]&amp;"!E68"),"")</f>
        <v/>
      </c>
      <c r="N228" s="66" t="str" cm="1">
        <f t="array" aca="1" ref="N228" ca="1">IFERROR(INDIRECT(ListeNonClassée[[#This Row],[Liste des opérations]]&amp;"!G68"),"")</f>
        <v/>
      </c>
      <c r="O228" s="139" t="str">
        <f ca="1">IF(ListeNonClassée[[#This Row],[avis]]="favorable",_xlfn.RANK.EQ(ListeNonClassée[[#This Row],[%]],ListeNonClassée[%]),"")</f>
        <v/>
      </c>
      <c r="P228" s="139" t="str">
        <f ca="1">IF(ListeNonClassée[[#This Row],[avis]]="défavorable",_xlfn.RANK.EQ(ListeNonClassée[[#This Row],[%]],ListeNonClassée[%]),"")</f>
        <v/>
      </c>
      <c r="Q228" s="139" t="str">
        <f ca="1">IF(SUM(ListeNonClassée[[#This Row],[Priorisation favorable ]:[Priorisation Défavorable]])=0,"",SUM(ListeNonClassée[[#This Row],[Priorisation favorable ]:[Priorisation Défavorable]]))</f>
        <v/>
      </c>
    </row>
    <row r="229" spans="2:17" ht="12.75" customHeight="1" x14ac:dyDescent="0.2">
      <c r="B229" s="61" t="str" cm="1">
        <f t="array" aca="1" ref="B229" ca="1">IF(ROWS($1:226)&lt;=COUNTA(ListeF),INDEX(MID(ListeF,FIND("]",ListeF)+1,100),ROWS($1:226)),"")</f>
        <v/>
      </c>
      <c r="C229" s="61" t="str" cm="1">
        <f t="array" aca="1" ref="C229" ca="1">IFERROR(INDIRECT(ListeNonClassée[[#This Row],[Liste des opérations]]&amp;"!D10"),"")</f>
        <v/>
      </c>
      <c r="D229" s="137" t="str" cm="1">
        <f t="array" aca="1" ref="D229" ca="1">IFERROR(INDIRECT(ListeNonClassée[[#This Row],[Liste des opérations]]&amp;"!D12"),"")</f>
        <v/>
      </c>
      <c r="E229" s="137" t="str" cm="1">
        <f t="array" aca="1" ref="E229" ca="1">IFERROR(INDIRECT(ListeNonClassée[[#This Row],[Liste des opérations]]&amp;"!g12"),"")</f>
        <v/>
      </c>
      <c r="F229" s="66" t="str" cm="1">
        <f t="array" aca="1" ref="F229" ca="1">IFERROR(INDIRECT(ListeNonClassée[[#This Row],[Liste des opérations]]&amp;"!D65")&amp;"/"&amp;INDIRECT(ListeNonClassée[[#This Row],[Liste des opérations]]&amp;"!E65"),"")</f>
        <v/>
      </c>
      <c r="G229" s="66" t="str" cm="1">
        <f t="array" aca="1" ref="G229" ca="1">IFERROR(INDIRECT(ListeNonClassée[[#This Row],[Liste des opérations]]&amp;"!G65"),"")</f>
        <v/>
      </c>
      <c r="H229" s="66" t="str" cm="1">
        <f t="array" aca="1" ref="H229" ca="1">IFERROR(INDIRECT($B229&amp;"!D66")&amp;"/"&amp;INDIRECT($B229&amp;"!E66"),"")</f>
        <v/>
      </c>
      <c r="I229" s="66" t="str" cm="1">
        <f t="array" aca="1" ref="I229" ca="1">IFERROR(INDIRECT($B229&amp;"!G66"),"")</f>
        <v/>
      </c>
      <c r="J229" s="66" t="str" cm="1">
        <f t="array" aca="1" ref="J229" ca="1">IFERROR(INDIRECT(ListeNonClassée[[#This Row],[Liste des opérations]]&amp;"!D67")&amp;"/"&amp;INDIRECT($B229&amp;"!E67"),"")</f>
        <v/>
      </c>
      <c r="K229" s="66" t="str" cm="1">
        <f t="array" aca="1" ref="K229" ca="1">IFERROR(INDIRECT(ListeNonClassée[[#This Row],[Liste des opérations]]&amp;"!G67"),"")</f>
        <v/>
      </c>
      <c r="L229" s="66" t="str" cm="1">
        <f t="array" aca="1" ref="L229" ca="1">IFERROR(INDIRECT(ListeNonClassée[[#This Row],[Liste des opérations]]&amp;"!D68")&amp;"/"&amp;INDIRECT(ListeNonClassée[[#This Row],[Liste des opérations]]&amp;"!E68"),"")</f>
        <v/>
      </c>
      <c r="M229" s="67" t="str" cm="1">
        <f t="array" aca="1" ref="M229" ca="1">IFERROR(INDIRECT(ListeNonClassée[[#This Row],[Liste des opérations]]&amp;"!D68")/INDIRECT(ListeNonClassée[[#This Row],[Liste des opérations]]&amp;"!E68"),"")</f>
        <v/>
      </c>
      <c r="N229" s="66" t="str" cm="1">
        <f t="array" aca="1" ref="N229" ca="1">IFERROR(INDIRECT(ListeNonClassée[[#This Row],[Liste des opérations]]&amp;"!G68"),"")</f>
        <v/>
      </c>
      <c r="O229" s="139" t="str">
        <f ca="1">IF(ListeNonClassée[[#This Row],[avis]]="favorable",_xlfn.RANK.EQ(ListeNonClassée[[#This Row],[%]],ListeNonClassée[%]),"")</f>
        <v/>
      </c>
      <c r="P229" s="139" t="str">
        <f ca="1">IF(ListeNonClassée[[#This Row],[avis]]="défavorable",_xlfn.RANK.EQ(ListeNonClassée[[#This Row],[%]],ListeNonClassée[%]),"")</f>
        <v/>
      </c>
      <c r="Q229" s="139" t="str">
        <f ca="1">IF(SUM(ListeNonClassée[[#This Row],[Priorisation favorable ]:[Priorisation Défavorable]])=0,"",SUM(ListeNonClassée[[#This Row],[Priorisation favorable ]:[Priorisation Défavorable]]))</f>
        <v/>
      </c>
    </row>
    <row r="230" spans="2:17" ht="12.75" customHeight="1" x14ac:dyDescent="0.2">
      <c r="B230" s="61" t="str" cm="1">
        <f t="array" aca="1" ref="B230" ca="1">IF(ROWS($1:227)&lt;=COUNTA(ListeF),INDEX(MID(ListeF,FIND("]",ListeF)+1,100),ROWS($1:227)),"")</f>
        <v/>
      </c>
      <c r="C230" s="61" t="str" cm="1">
        <f t="array" aca="1" ref="C230" ca="1">IFERROR(INDIRECT(ListeNonClassée[[#This Row],[Liste des opérations]]&amp;"!D10"),"")</f>
        <v/>
      </c>
      <c r="D230" s="137" t="str" cm="1">
        <f t="array" aca="1" ref="D230" ca="1">IFERROR(INDIRECT(ListeNonClassée[[#This Row],[Liste des opérations]]&amp;"!D12"),"")</f>
        <v/>
      </c>
      <c r="E230" s="137" t="str" cm="1">
        <f t="array" aca="1" ref="E230" ca="1">IFERROR(INDIRECT(ListeNonClassée[[#This Row],[Liste des opérations]]&amp;"!g12"),"")</f>
        <v/>
      </c>
      <c r="F230" s="66" t="str" cm="1">
        <f t="array" aca="1" ref="F230" ca="1">IFERROR(INDIRECT(ListeNonClassée[[#This Row],[Liste des opérations]]&amp;"!D65")&amp;"/"&amp;INDIRECT(ListeNonClassée[[#This Row],[Liste des opérations]]&amp;"!E65"),"")</f>
        <v/>
      </c>
      <c r="G230" s="66" t="str" cm="1">
        <f t="array" aca="1" ref="G230" ca="1">IFERROR(INDIRECT(ListeNonClassée[[#This Row],[Liste des opérations]]&amp;"!G65"),"")</f>
        <v/>
      </c>
      <c r="H230" s="66" t="str" cm="1">
        <f t="array" aca="1" ref="H230" ca="1">IFERROR(INDIRECT($B230&amp;"!D66")&amp;"/"&amp;INDIRECT($B230&amp;"!E66"),"")</f>
        <v/>
      </c>
      <c r="I230" s="66" t="str" cm="1">
        <f t="array" aca="1" ref="I230" ca="1">IFERROR(INDIRECT($B230&amp;"!G66"),"")</f>
        <v/>
      </c>
      <c r="J230" s="66" t="str" cm="1">
        <f t="array" aca="1" ref="J230" ca="1">IFERROR(INDIRECT(ListeNonClassée[[#This Row],[Liste des opérations]]&amp;"!D67")&amp;"/"&amp;INDIRECT($B230&amp;"!E67"),"")</f>
        <v/>
      </c>
      <c r="K230" s="66" t="str" cm="1">
        <f t="array" aca="1" ref="K230" ca="1">IFERROR(INDIRECT(ListeNonClassée[[#This Row],[Liste des opérations]]&amp;"!G67"),"")</f>
        <v/>
      </c>
      <c r="L230" s="66" t="str" cm="1">
        <f t="array" aca="1" ref="L230" ca="1">IFERROR(INDIRECT(ListeNonClassée[[#This Row],[Liste des opérations]]&amp;"!D68")&amp;"/"&amp;INDIRECT(ListeNonClassée[[#This Row],[Liste des opérations]]&amp;"!E68"),"")</f>
        <v/>
      </c>
      <c r="M230" s="67" t="str" cm="1">
        <f t="array" aca="1" ref="M230" ca="1">IFERROR(INDIRECT(ListeNonClassée[[#This Row],[Liste des opérations]]&amp;"!D68")/INDIRECT(ListeNonClassée[[#This Row],[Liste des opérations]]&amp;"!E68"),"")</f>
        <v/>
      </c>
      <c r="N230" s="66" t="str" cm="1">
        <f t="array" aca="1" ref="N230" ca="1">IFERROR(INDIRECT(ListeNonClassée[[#This Row],[Liste des opérations]]&amp;"!G68"),"")</f>
        <v/>
      </c>
      <c r="O230" s="139" t="str">
        <f ca="1">IF(ListeNonClassée[[#This Row],[avis]]="favorable",_xlfn.RANK.EQ(ListeNonClassée[[#This Row],[%]],ListeNonClassée[%]),"")</f>
        <v/>
      </c>
      <c r="P230" s="139" t="str">
        <f ca="1">IF(ListeNonClassée[[#This Row],[avis]]="défavorable",_xlfn.RANK.EQ(ListeNonClassée[[#This Row],[%]],ListeNonClassée[%]),"")</f>
        <v/>
      </c>
      <c r="Q230" s="139" t="str">
        <f ca="1">IF(SUM(ListeNonClassée[[#This Row],[Priorisation favorable ]:[Priorisation Défavorable]])=0,"",SUM(ListeNonClassée[[#This Row],[Priorisation favorable ]:[Priorisation Défavorable]]))</f>
        <v/>
      </c>
    </row>
    <row r="231" spans="2:17" ht="12.75" customHeight="1" x14ac:dyDescent="0.2">
      <c r="B231" s="61" t="str" cm="1">
        <f t="array" aca="1" ref="B231" ca="1">IF(ROWS($1:228)&lt;=COUNTA(ListeF),INDEX(MID(ListeF,FIND("]",ListeF)+1,100),ROWS($1:228)),"")</f>
        <v/>
      </c>
      <c r="C231" s="61" t="str" cm="1">
        <f t="array" aca="1" ref="C231" ca="1">IFERROR(INDIRECT(ListeNonClassée[[#This Row],[Liste des opérations]]&amp;"!D10"),"")</f>
        <v/>
      </c>
      <c r="D231" s="137" t="str" cm="1">
        <f t="array" aca="1" ref="D231" ca="1">IFERROR(INDIRECT(ListeNonClassée[[#This Row],[Liste des opérations]]&amp;"!D12"),"")</f>
        <v/>
      </c>
      <c r="E231" s="137" t="str" cm="1">
        <f t="array" aca="1" ref="E231" ca="1">IFERROR(INDIRECT(ListeNonClassée[[#This Row],[Liste des opérations]]&amp;"!g12"),"")</f>
        <v/>
      </c>
      <c r="F231" s="66" t="str" cm="1">
        <f t="array" aca="1" ref="F231" ca="1">IFERROR(INDIRECT(ListeNonClassée[[#This Row],[Liste des opérations]]&amp;"!D65")&amp;"/"&amp;INDIRECT(ListeNonClassée[[#This Row],[Liste des opérations]]&amp;"!E65"),"")</f>
        <v/>
      </c>
      <c r="G231" s="66" t="str" cm="1">
        <f t="array" aca="1" ref="G231" ca="1">IFERROR(INDIRECT(ListeNonClassée[[#This Row],[Liste des opérations]]&amp;"!G65"),"")</f>
        <v/>
      </c>
      <c r="H231" s="66" t="str" cm="1">
        <f t="array" aca="1" ref="H231" ca="1">IFERROR(INDIRECT($B231&amp;"!D66")&amp;"/"&amp;INDIRECT($B231&amp;"!E66"),"")</f>
        <v/>
      </c>
      <c r="I231" s="66" t="str" cm="1">
        <f t="array" aca="1" ref="I231" ca="1">IFERROR(INDIRECT($B231&amp;"!G66"),"")</f>
        <v/>
      </c>
      <c r="J231" s="66" t="str" cm="1">
        <f t="array" aca="1" ref="J231" ca="1">IFERROR(INDIRECT(ListeNonClassée[[#This Row],[Liste des opérations]]&amp;"!D67")&amp;"/"&amp;INDIRECT($B231&amp;"!E67"),"")</f>
        <v/>
      </c>
      <c r="K231" s="66" t="str" cm="1">
        <f t="array" aca="1" ref="K231" ca="1">IFERROR(INDIRECT(ListeNonClassée[[#This Row],[Liste des opérations]]&amp;"!G67"),"")</f>
        <v/>
      </c>
      <c r="L231" s="66" t="str" cm="1">
        <f t="array" aca="1" ref="L231" ca="1">IFERROR(INDIRECT(ListeNonClassée[[#This Row],[Liste des opérations]]&amp;"!D68")&amp;"/"&amp;INDIRECT(ListeNonClassée[[#This Row],[Liste des opérations]]&amp;"!E68"),"")</f>
        <v/>
      </c>
      <c r="M231" s="67" t="str" cm="1">
        <f t="array" aca="1" ref="M231" ca="1">IFERROR(INDIRECT(ListeNonClassée[[#This Row],[Liste des opérations]]&amp;"!D68")/INDIRECT(ListeNonClassée[[#This Row],[Liste des opérations]]&amp;"!E68"),"")</f>
        <v/>
      </c>
      <c r="N231" s="66" t="str" cm="1">
        <f t="array" aca="1" ref="N231" ca="1">IFERROR(INDIRECT(ListeNonClassée[[#This Row],[Liste des opérations]]&amp;"!G68"),"")</f>
        <v/>
      </c>
      <c r="O231" s="139" t="str">
        <f ca="1">IF(ListeNonClassée[[#This Row],[avis]]="favorable",_xlfn.RANK.EQ(ListeNonClassée[[#This Row],[%]],ListeNonClassée[%]),"")</f>
        <v/>
      </c>
      <c r="P231" s="139" t="str">
        <f ca="1">IF(ListeNonClassée[[#This Row],[avis]]="défavorable",_xlfn.RANK.EQ(ListeNonClassée[[#This Row],[%]],ListeNonClassée[%]),"")</f>
        <v/>
      </c>
      <c r="Q231" s="139" t="str">
        <f ca="1">IF(SUM(ListeNonClassée[[#This Row],[Priorisation favorable ]:[Priorisation Défavorable]])=0,"",SUM(ListeNonClassée[[#This Row],[Priorisation favorable ]:[Priorisation Défavorable]]))</f>
        <v/>
      </c>
    </row>
    <row r="232" spans="2:17" ht="12.75" customHeight="1" x14ac:dyDescent="0.2">
      <c r="B232" s="61" t="str" cm="1">
        <f t="array" aca="1" ref="B232" ca="1">IF(ROWS($1:229)&lt;=COUNTA(ListeF),INDEX(MID(ListeF,FIND("]",ListeF)+1,100),ROWS($1:229)),"")</f>
        <v/>
      </c>
      <c r="C232" s="61" t="str" cm="1">
        <f t="array" aca="1" ref="C232" ca="1">IFERROR(INDIRECT(ListeNonClassée[[#This Row],[Liste des opérations]]&amp;"!D10"),"")</f>
        <v/>
      </c>
      <c r="D232" s="137" t="str" cm="1">
        <f t="array" aca="1" ref="D232" ca="1">IFERROR(INDIRECT(ListeNonClassée[[#This Row],[Liste des opérations]]&amp;"!D12"),"")</f>
        <v/>
      </c>
      <c r="E232" s="137" t="str" cm="1">
        <f t="array" aca="1" ref="E232" ca="1">IFERROR(INDIRECT(ListeNonClassée[[#This Row],[Liste des opérations]]&amp;"!g12"),"")</f>
        <v/>
      </c>
      <c r="F232" s="66" t="str" cm="1">
        <f t="array" aca="1" ref="F232" ca="1">IFERROR(INDIRECT(ListeNonClassée[[#This Row],[Liste des opérations]]&amp;"!D65")&amp;"/"&amp;INDIRECT(ListeNonClassée[[#This Row],[Liste des opérations]]&amp;"!E65"),"")</f>
        <v/>
      </c>
      <c r="G232" s="66" t="str" cm="1">
        <f t="array" aca="1" ref="G232" ca="1">IFERROR(INDIRECT(ListeNonClassée[[#This Row],[Liste des opérations]]&amp;"!G65"),"")</f>
        <v/>
      </c>
      <c r="H232" s="66" t="str" cm="1">
        <f t="array" aca="1" ref="H232" ca="1">IFERROR(INDIRECT($B232&amp;"!D66")&amp;"/"&amp;INDIRECT($B232&amp;"!E66"),"")</f>
        <v/>
      </c>
      <c r="I232" s="66" t="str" cm="1">
        <f t="array" aca="1" ref="I232" ca="1">IFERROR(INDIRECT($B232&amp;"!G66"),"")</f>
        <v/>
      </c>
      <c r="J232" s="66" t="str" cm="1">
        <f t="array" aca="1" ref="J232" ca="1">IFERROR(INDIRECT(ListeNonClassée[[#This Row],[Liste des opérations]]&amp;"!D67")&amp;"/"&amp;INDIRECT($B232&amp;"!E67"),"")</f>
        <v/>
      </c>
      <c r="K232" s="66" t="str" cm="1">
        <f t="array" aca="1" ref="K232" ca="1">IFERROR(INDIRECT(ListeNonClassée[[#This Row],[Liste des opérations]]&amp;"!G67"),"")</f>
        <v/>
      </c>
      <c r="L232" s="66" t="str" cm="1">
        <f t="array" aca="1" ref="L232" ca="1">IFERROR(INDIRECT(ListeNonClassée[[#This Row],[Liste des opérations]]&amp;"!D68")&amp;"/"&amp;INDIRECT(ListeNonClassée[[#This Row],[Liste des opérations]]&amp;"!E68"),"")</f>
        <v/>
      </c>
      <c r="M232" s="67" t="str" cm="1">
        <f t="array" aca="1" ref="M232" ca="1">IFERROR(INDIRECT(ListeNonClassée[[#This Row],[Liste des opérations]]&amp;"!D68")/INDIRECT(ListeNonClassée[[#This Row],[Liste des opérations]]&amp;"!E68"),"")</f>
        <v/>
      </c>
      <c r="N232" s="66" t="str" cm="1">
        <f t="array" aca="1" ref="N232" ca="1">IFERROR(INDIRECT(ListeNonClassée[[#This Row],[Liste des opérations]]&amp;"!G68"),"")</f>
        <v/>
      </c>
      <c r="O232" s="139" t="str">
        <f ca="1">IF(ListeNonClassée[[#This Row],[avis]]="favorable",_xlfn.RANK.EQ(ListeNonClassée[[#This Row],[%]],ListeNonClassée[%]),"")</f>
        <v/>
      </c>
      <c r="P232" s="139" t="str">
        <f ca="1">IF(ListeNonClassée[[#This Row],[avis]]="défavorable",_xlfn.RANK.EQ(ListeNonClassée[[#This Row],[%]],ListeNonClassée[%]),"")</f>
        <v/>
      </c>
      <c r="Q232" s="139" t="str">
        <f ca="1">IF(SUM(ListeNonClassée[[#This Row],[Priorisation favorable ]:[Priorisation Défavorable]])=0,"",SUM(ListeNonClassée[[#This Row],[Priorisation favorable ]:[Priorisation Défavorable]]))</f>
        <v/>
      </c>
    </row>
    <row r="233" spans="2:17" ht="12.75" customHeight="1" x14ac:dyDescent="0.2">
      <c r="B233" s="61" t="str" cm="1">
        <f t="array" aca="1" ref="B233" ca="1">IF(ROWS($1:230)&lt;=COUNTA(ListeF),INDEX(MID(ListeF,FIND("]",ListeF)+1,100),ROWS($1:230)),"")</f>
        <v/>
      </c>
      <c r="C233" s="61" t="str" cm="1">
        <f t="array" aca="1" ref="C233" ca="1">IFERROR(INDIRECT(ListeNonClassée[[#This Row],[Liste des opérations]]&amp;"!D10"),"")</f>
        <v/>
      </c>
      <c r="D233" s="137" t="str" cm="1">
        <f t="array" aca="1" ref="D233" ca="1">IFERROR(INDIRECT(ListeNonClassée[[#This Row],[Liste des opérations]]&amp;"!D12"),"")</f>
        <v/>
      </c>
      <c r="E233" s="137" t="str" cm="1">
        <f t="array" aca="1" ref="E233" ca="1">IFERROR(INDIRECT(ListeNonClassée[[#This Row],[Liste des opérations]]&amp;"!g12"),"")</f>
        <v/>
      </c>
      <c r="F233" s="66" t="str" cm="1">
        <f t="array" aca="1" ref="F233" ca="1">IFERROR(INDIRECT(ListeNonClassée[[#This Row],[Liste des opérations]]&amp;"!D65")&amp;"/"&amp;INDIRECT(ListeNonClassée[[#This Row],[Liste des opérations]]&amp;"!E65"),"")</f>
        <v/>
      </c>
      <c r="G233" s="66" t="str" cm="1">
        <f t="array" aca="1" ref="G233" ca="1">IFERROR(INDIRECT(ListeNonClassée[[#This Row],[Liste des opérations]]&amp;"!G65"),"")</f>
        <v/>
      </c>
      <c r="H233" s="66" t="str" cm="1">
        <f t="array" aca="1" ref="H233" ca="1">IFERROR(INDIRECT($B233&amp;"!D66")&amp;"/"&amp;INDIRECT($B233&amp;"!E66"),"")</f>
        <v/>
      </c>
      <c r="I233" s="66" t="str" cm="1">
        <f t="array" aca="1" ref="I233" ca="1">IFERROR(INDIRECT($B233&amp;"!G66"),"")</f>
        <v/>
      </c>
      <c r="J233" s="66" t="str" cm="1">
        <f t="array" aca="1" ref="J233" ca="1">IFERROR(INDIRECT(ListeNonClassée[[#This Row],[Liste des opérations]]&amp;"!D67")&amp;"/"&amp;INDIRECT($B233&amp;"!E67"),"")</f>
        <v/>
      </c>
      <c r="K233" s="66" t="str" cm="1">
        <f t="array" aca="1" ref="K233" ca="1">IFERROR(INDIRECT(ListeNonClassée[[#This Row],[Liste des opérations]]&amp;"!G67"),"")</f>
        <v/>
      </c>
      <c r="L233" s="66" t="str" cm="1">
        <f t="array" aca="1" ref="L233" ca="1">IFERROR(INDIRECT(ListeNonClassée[[#This Row],[Liste des opérations]]&amp;"!D68")&amp;"/"&amp;INDIRECT(ListeNonClassée[[#This Row],[Liste des opérations]]&amp;"!E68"),"")</f>
        <v/>
      </c>
      <c r="M233" s="67" t="str" cm="1">
        <f t="array" aca="1" ref="M233" ca="1">IFERROR(INDIRECT(ListeNonClassée[[#This Row],[Liste des opérations]]&amp;"!D68")/INDIRECT(ListeNonClassée[[#This Row],[Liste des opérations]]&amp;"!E68"),"")</f>
        <v/>
      </c>
      <c r="N233" s="66" t="str" cm="1">
        <f t="array" aca="1" ref="N233" ca="1">IFERROR(INDIRECT(ListeNonClassée[[#This Row],[Liste des opérations]]&amp;"!G68"),"")</f>
        <v/>
      </c>
      <c r="O233" s="139" t="str">
        <f ca="1">IF(ListeNonClassée[[#This Row],[avis]]="favorable",_xlfn.RANK.EQ(ListeNonClassée[[#This Row],[%]],ListeNonClassée[%]),"")</f>
        <v/>
      </c>
      <c r="P233" s="139" t="str">
        <f ca="1">IF(ListeNonClassée[[#This Row],[avis]]="défavorable",_xlfn.RANK.EQ(ListeNonClassée[[#This Row],[%]],ListeNonClassée[%]),"")</f>
        <v/>
      </c>
      <c r="Q233" s="139" t="str">
        <f ca="1">IF(SUM(ListeNonClassée[[#This Row],[Priorisation favorable ]:[Priorisation Défavorable]])=0,"",SUM(ListeNonClassée[[#This Row],[Priorisation favorable ]:[Priorisation Défavorable]]))</f>
        <v/>
      </c>
    </row>
    <row r="234" spans="2:17" ht="12.75" customHeight="1" x14ac:dyDescent="0.2">
      <c r="B234" s="61" t="str" cm="1">
        <f t="array" aca="1" ref="B234" ca="1">IF(ROWS($1:231)&lt;=COUNTA(ListeF),INDEX(MID(ListeF,FIND("]",ListeF)+1,100),ROWS($1:231)),"")</f>
        <v/>
      </c>
      <c r="C234" s="61" t="str" cm="1">
        <f t="array" aca="1" ref="C234" ca="1">IFERROR(INDIRECT(ListeNonClassée[[#This Row],[Liste des opérations]]&amp;"!D10"),"")</f>
        <v/>
      </c>
      <c r="D234" s="137" t="str" cm="1">
        <f t="array" aca="1" ref="D234" ca="1">IFERROR(INDIRECT(ListeNonClassée[[#This Row],[Liste des opérations]]&amp;"!D12"),"")</f>
        <v/>
      </c>
      <c r="E234" s="137" t="str" cm="1">
        <f t="array" aca="1" ref="E234" ca="1">IFERROR(INDIRECT(ListeNonClassée[[#This Row],[Liste des opérations]]&amp;"!g12"),"")</f>
        <v/>
      </c>
      <c r="F234" s="66" t="str" cm="1">
        <f t="array" aca="1" ref="F234" ca="1">IFERROR(INDIRECT(ListeNonClassée[[#This Row],[Liste des opérations]]&amp;"!D65")&amp;"/"&amp;INDIRECT(ListeNonClassée[[#This Row],[Liste des opérations]]&amp;"!E65"),"")</f>
        <v/>
      </c>
      <c r="G234" s="66" t="str" cm="1">
        <f t="array" aca="1" ref="G234" ca="1">IFERROR(INDIRECT(ListeNonClassée[[#This Row],[Liste des opérations]]&amp;"!G65"),"")</f>
        <v/>
      </c>
      <c r="H234" s="66" t="str" cm="1">
        <f t="array" aca="1" ref="H234" ca="1">IFERROR(INDIRECT($B234&amp;"!D66")&amp;"/"&amp;INDIRECT($B234&amp;"!E66"),"")</f>
        <v/>
      </c>
      <c r="I234" s="66" t="str" cm="1">
        <f t="array" aca="1" ref="I234" ca="1">IFERROR(INDIRECT($B234&amp;"!G66"),"")</f>
        <v/>
      </c>
      <c r="J234" s="66" t="str" cm="1">
        <f t="array" aca="1" ref="J234" ca="1">IFERROR(INDIRECT(ListeNonClassée[[#This Row],[Liste des opérations]]&amp;"!D67")&amp;"/"&amp;INDIRECT($B234&amp;"!E67"),"")</f>
        <v/>
      </c>
      <c r="K234" s="66" t="str" cm="1">
        <f t="array" aca="1" ref="K234" ca="1">IFERROR(INDIRECT(ListeNonClassée[[#This Row],[Liste des opérations]]&amp;"!G67"),"")</f>
        <v/>
      </c>
      <c r="L234" s="66" t="str" cm="1">
        <f t="array" aca="1" ref="L234" ca="1">IFERROR(INDIRECT(ListeNonClassée[[#This Row],[Liste des opérations]]&amp;"!D68")&amp;"/"&amp;INDIRECT(ListeNonClassée[[#This Row],[Liste des opérations]]&amp;"!E68"),"")</f>
        <v/>
      </c>
      <c r="M234" s="67" t="str" cm="1">
        <f t="array" aca="1" ref="M234" ca="1">IFERROR(INDIRECT(ListeNonClassée[[#This Row],[Liste des opérations]]&amp;"!D68")/INDIRECT(ListeNonClassée[[#This Row],[Liste des opérations]]&amp;"!E68"),"")</f>
        <v/>
      </c>
      <c r="N234" s="66" t="str" cm="1">
        <f t="array" aca="1" ref="N234" ca="1">IFERROR(INDIRECT(ListeNonClassée[[#This Row],[Liste des opérations]]&amp;"!G68"),"")</f>
        <v/>
      </c>
      <c r="O234" s="139" t="str">
        <f ca="1">IF(ListeNonClassée[[#This Row],[avis]]="favorable",_xlfn.RANK.EQ(ListeNonClassée[[#This Row],[%]],ListeNonClassée[%]),"")</f>
        <v/>
      </c>
      <c r="P234" s="139" t="str">
        <f ca="1">IF(ListeNonClassée[[#This Row],[avis]]="défavorable",_xlfn.RANK.EQ(ListeNonClassée[[#This Row],[%]],ListeNonClassée[%]),"")</f>
        <v/>
      </c>
      <c r="Q234" s="139" t="str">
        <f ca="1">IF(SUM(ListeNonClassée[[#This Row],[Priorisation favorable ]:[Priorisation Défavorable]])=0,"",SUM(ListeNonClassée[[#This Row],[Priorisation favorable ]:[Priorisation Défavorable]]))</f>
        <v/>
      </c>
    </row>
    <row r="235" spans="2:17" ht="12.75" customHeight="1" x14ac:dyDescent="0.2">
      <c r="B235" s="61" t="str" cm="1">
        <f t="array" aca="1" ref="B235" ca="1">IF(ROWS($1:232)&lt;=COUNTA(ListeF),INDEX(MID(ListeF,FIND("]",ListeF)+1,100),ROWS($1:232)),"")</f>
        <v/>
      </c>
      <c r="C235" s="61" t="str" cm="1">
        <f t="array" aca="1" ref="C235" ca="1">IFERROR(INDIRECT(ListeNonClassée[[#This Row],[Liste des opérations]]&amp;"!D10"),"")</f>
        <v/>
      </c>
      <c r="D235" s="137" t="str" cm="1">
        <f t="array" aca="1" ref="D235" ca="1">IFERROR(INDIRECT(ListeNonClassée[[#This Row],[Liste des opérations]]&amp;"!D12"),"")</f>
        <v/>
      </c>
      <c r="E235" s="137" t="str" cm="1">
        <f t="array" aca="1" ref="E235" ca="1">IFERROR(INDIRECT(ListeNonClassée[[#This Row],[Liste des opérations]]&amp;"!g12"),"")</f>
        <v/>
      </c>
      <c r="F235" s="66" t="str" cm="1">
        <f t="array" aca="1" ref="F235" ca="1">IFERROR(INDIRECT(ListeNonClassée[[#This Row],[Liste des opérations]]&amp;"!D65")&amp;"/"&amp;INDIRECT(ListeNonClassée[[#This Row],[Liste des opérations]]&amp;"!E65"),"")</f>
        <v/>
      </c>
      <c r="G235" s="66" t="str" cm="1">
        <f t="array" aca="1" ref="G235" ca="1">IFERROR(INDIRECT(ListeNonClassée[[#This Row],[Liste des opérations]]&amp;"!G65"),"")</f>
        <v/>
      </c>
      <c r="H235" s="66" t="str" cm="1">
        <f t="array" aca="1" ref="H235" ca="1">IFERROR(INDIRECT($B235&amp;"!D66")&amp;"/"&amp;INDIRECT($B235&amp;"!E66"),"")</f>
        <v/>
      </c>
      <c r="I235" s="66" t="str" cm="1">
        <f t="array" aca="1" ref="I235" ca="1">IFERROR(INDIRECT($B235&amp;"!G66"),"")</f>
        <v/>
      </c>
      <c r="J235" s="66" t="str" cm="1">
        <f t="array" aca="1" ref="J235" ca="1">IFERROR(INDIRECT(ListeNonClassée[[#This Row],[Liste des opérations]]&amp;"!D67")&amp;"/"&amp;INDIRECT($B235&amp;"!E67"),"")</f>
        <v/>
      </c>
      <c r="K235" s="66" t="str" cm="1">
        <f t="array" aca="1" ref="K235" ca="1">IFERROR(INDIRECT(ListeNonClassée[[#This Row],[Liste des opérations]]&amp;"!G67"),"")</f>
        <v/>
      </c>
      <c r="L235" s="66" t="str" cm="1">
        <f t="array" aca="1" ref="L235" ca="1">IFERROR(INDIRECT(ListeNonClassée[[#This Row],[Liste des opérations]]&amp;"!D68")&amp;"/"&amp;INDIRECT(ListeNonClassée[[#This Row],[Liste des opérations]]&amp;"!E68"),"")</f>
        <v/>
      </c>
      <c r="M235" s="67" t="str" cm="1">
        <f t="array" aca="1" ref="M235" ca="1">IFERROR(INDIRECT(ListeNonClassée[[#This Row],[Liste des opérations]]&amp;"!D68")/INDIRECT(ListeNonClassée[[#This Row],[Liste des opérations]]&amp;"!E68"),"")</f>
        <v/>
      </c>
      <c r="N235" s="66" t="str" cm="1">
        <f t="array" aca="1" ref="N235" ca="1">IFERROR(INDIRECT(ListeNonClassée[[#This Row],[Liste des opérations]]&amp;"!G68"),"")</f>
        <v/>
      </c>
      <c r="O235" s="139" t="str">
        <f ca="1">IF(ListeNonClassée[[#This Row],[avis]]="favorable",_xlfn.RANK.EQ(ListeNonClassée[[#This Row],[%]],ListeNonClassée[%]),"")</f>
        <v/>
      </c>
      <c r="P235" s="139" t="str">
        <f ca="1">IF(ListeNonClassée[[#This Row],[avis]]="défavorable",_xlfn.RANK.EQ(ListeNonClassée[[#This Row],[%]],ListeNonClassée[%]),"")</f>
        <v/>
      </c>
      <c r="Q235" s="139" t="str">
        <f ca="1">IF(SUM(ListeNonClassée[[#This Row],[Priorisation favorable ]:[Priorisation Défavorable]])=0,"",SUM(ListeNonClassée[[#This Row],[Priorisation favorable ]:[Priorisation Défavorable]]))</f>
        <v/>
      </c>
    </row>
    <row r="236" spans="2:17" ht="12.75" customHeight="1" x14ac:dyDescent="0.2">
      <c r="B236" s="61" t="str" cm="1">
        <f t="array" aca="1" ref="B236" ca="1">IF(ROWS($1:233)&lt;=COUNTA(ListeF),INDEX(MID(ListeF,FIND("]",ListeF)+1,100),ROWS($1:233)),"")</f>
        <v/>
      </c>
      <c r="C236" s="61" t="str" cm="1">
        <f t="array" aca="1" ref="C236" ca="1">IFERROR(INDIRECT(ListeNonClassée[[#This Row],[Liste des opérations]]&amp;"!D10"),"")</f>
        <v/>
      </c>
      <c r="D236" s="137" t="str" cm="1">
        <f t="array" aca="1" ref="D236" ca="1">IFERROR(INDIRECT(ListeNonClassée[[#This Row],[Liste des opérations]]&amp;"!D12"),"")</f>
        <v/>
      </c>
      <c r="E236" s="137" t="str" cm="1">
        <f t="array" aca="1" ref="E236" ca="1">IFERROR(INDIRECT(ListeNonClassée[[#This Row],[Liste des opérations]]&amp;"!g12"),"")</f>
        <v/>
      </c>
      <c r="F236" s="66" t="str" cm="1">
        <f t="array" aca="1" ref="F236" ca="1">IFERROR(INDIRECT(ListeNonClassée[[#This Row],[Liste des opérations]]&amp;"!D65")&amp;"/"&amp;INDIRECT(ListeNonClassée[[#This Row],[Liste des opérations]]&amp;"!E65"),"")</f>
        <v/>
      </c>
      <c r="G236" s="66" t="str" cm="1">
        <f t="array" aca="1" ref="G236" ca="1">IFERROR(INDIRECT(ListeNonClassée[[#This Row],[Liste des opérations]]&amp;"!G65"),"")</f>
        <v/>
      </c>
      <c r="H236" s="66" t="str" cm="1">
        <f t="array" aca="1" ref="H236" ca="1">IFERROR(INDIRECT($B236&amp;"!D66")&amp;"/"&amp;INDIRECT($B236&amp;"!E66"),"")</f>
        <v/>
      </c>
      <c r="I236" s="66" t="str" cm="1">
        <f t="array" aca="1" ref="I236" ca="1">IFERROR(INDIRECT($B236&amp;"!G66"),"")</f>
        <v/>
      </c>
      <c r="J236" s="66" t="str" cm="1">
        <f t="array" aca="1" ref="J236" ca="1">IFERROR(INDIRECT(ListeNonClassée[[#This Row],[Liste des opérations]]&amp;"!D67")&amp;"/"&amp;INDIRECT($B236&amp;"!E67"),"")</f>
        <v/>
      </c>
      <c r="K236" s="66" t="str" cm="1">
        <f t="array" aca="1" ref="K236" ca="1">IFERROR(INDIRECT(ListeNonClassée[[#This Row],[Liste des opérations]]&amp;"!G67"),"")</f>
        <v/>
      </c>
      <c r="L236" s="66" t="str" cm="1">
        <f t="array" aca="1" ref="L236" ca="1">IFERROR(INDIRECT(ListeNonClassée[[#This Row],[Liste des opérations]]&amp;"!D68")&amp;"/"&amp;INDIRECT(ListeNonClassée[[#This Row],[Liste des opérations]]&amp;"!E68"),"")</f>
        <v/>
      </c>
      <c r="M236" s="67" t="str" cm="1">
        <f t="array" aca="1" ref="M236" ca="1">IFERROR(INDIRECT(ListeNonClassée[[#This Row],[Liste des opérations]]&amp;"!D68")/INDIRECT(ListeNonClassée[[#This Row],[Liste des opérations]]&amp;"!E68"),"")</f>
        <v/>
      </c>
      <c r="N236" s="66" t="str" cm="1">
        <f t="array" aca="1" ref="N236" ca="1">IFERROR(INDIRECT(ListeNonClassée[[#This Row],[Liste des opérations]]&amp;"!G68"),"")</f>
        <v/>
      </c>
      <c r="O236" s="139" t="str">
        <f ca="1">IF(ListeNonClassée[[#This Row],[avis]]="favorable",_xlfn.RANK.EQ(ListeNonClassée[[#This Row],[%]],ListeNonClassée[%]),"")</f>
        <v/>
      </c>
      <c r="P236" s="139" t="str">
        <f ca="1">IF(ListeNonClassée[[#This Row],[avis]]="défavorable",_xlfn.RANK.EQ(ListeNonClassée[[#This Row],[%]],ListeNonClassée[%]),"")</f>
        <v/>
      </c>
      <c r="Q236" s="139" t="str">
        <f ca="1">IF(SUM(ListeNonClassée[[#This Row],[Priorisation favorable ]:[Priorisation Défavorable]])=0,"",SUM(ListeNonClassée[[#This Row],[Priorisation favorable ]:[Priorisation Défavorable]]))</f>
        <v/>
      </c>
    </row>
    <row r="237" spans="2:17" ht="12.75" customHeight="1" x14ac:dyDescent="0.2">
      <c r="B237" s="61" t="str" cm="1">
        <f t="array" aca="1" ref="B237" ca="1">IF(ROWS($1:234)&lt;=COUNTA(ListeF),INDEX(MID(ListeF,FIND("]",ListeF)+1,100),ROWS($1:234)),"")</f>
        <v/>
      </c>
      <c r="C237" s="61" t="str" cm="1">
        <f t="array" aca="1" ref="C237" ca="1">IFERROR(INDIRECT(ListeNonClassée[[#This Row],[Liste des opérations]]&amp;"!D10"),"")</f>
        <v/>
      </c>
      <c r="D237" s="137" t="str" cm="1">
        <f t="array" aca="1" ref="D237" ca="1">IFERROR(INDIRECT(ListeNonClassée[[#This Row],[Liste des opérations]]&amp;"!D12"),"")</f>
        <v/>
      </c>
      <c r="E237" s="137" t="str" cm="1">
        <f t="array" aca="1" ref="E237" ca="1">IFERROR(INDIRECT(ListeNonClassée[[#This Row],[Liste des opérations]]&amp;"!g12"),"")</f>
        <v/>
      </c>
      <c r="F237" s="66" t="str" cm="1">
        <f t="array" aca="1" ref="F237" ca="1">IFERROR(INDIRECT(ListeNonClassée[[#This Row],[Liste des opérations]]&amp;"!D65")&amp;"/"&amp;INDIRECT(ListeNonClassée[[#This Row],[Liste des opérations]]&amp;"!E65"),"")</f>
        <v/>
      </c>
      <c r="G237" s="66" t="str" cm="1">
        <f t="array" aca="1" ref="G237" ca="1">IFERROR(INDIRECT(ListeNonClassée[[#This Row],[Liste des opérations]]&amp;"!G65"),"")</f>
        <v/>
      </c>
      <c r="H237" s="66" t="str" cm="1">
        <f t="array" aca="1" ref="H237" ca="1">IFERROR(INDIRECT($B237&amp;"!D66")&amp;"/"&amp;INDIRECT($B237&amp;"!E66"),"")</f>
        <v/>
      </c>
      <c r="I237" s="66" t="str" cm="1">
        <f t="array" aca="1" ref="I237" ca="1">IFERROR(INDIRECT($B237&amp;"!G66"),"")</f>
        <v/>
      </c>
      <c r="J237" s="66" t="str" cm="1">
        <f t="array" aca="1" ref="J237" ca="1">IFERROR(INDIRECT(ListeNonClassée[[#This Row],[Liste des opérations]]&amp;"!D67")&amp;"/"&amp;INDIRECT($B237&amp;"!E67"),"")</f>
        <v/>
      </c>
      <c r="K237" s="66" t="str" cm="1">
        <f t="array" aca="1" ref="K237" ca="1">IFERROR(INDIRECT(ListeNonClassée[[#This Row],[Liste des opérations]]&amp;"!G67"),"")</f>
        <v/>
      </c>
      <c r="L237" s="66" t="str" cm="1">
        <f t="array" aca="1" ref="L237" ca="1">IFERROR(INDIRECT(ListeNonClassée[[#This Row],[Liste des opérations]]&amp;"!D68")&amp;"/"&amp;INDIRECT(ListeNonClassée[[#This Row],[Liste des opérations]]&amp;"!E68"),"")</f>
        <v/>
      </c>
      <c r="M237" s="67" t="str" cm="1">
        <f t="array" aca="1" ref="M237" ca="1">IFERROR(INDIRECT(ListeNonClassée[[#This Row],[Liste des opérations]]&amp;"!D68")/INDIRECT(ListeNonClassée[[#This Row],[Liste des opérations]]&amp;"!E68"),"")</f>
        <v/>
      </c>
      <c r="N237" s="66" t="str" cm="1">
        <f t="array" aca="1" ref="N237" ca="1">IFERROR(INDIRECT(ListeNonClassée[[#This Row],[Liste des opérations]]&amp;"!G68"),"")</f>
        <v/>
      </c>
      <c r="O237" s="139" t="str">
        <f ca="1">IF(ListeNonClassée[[#This Row],[avis]]="favorable",_xlfn.RANK.EQ(ListeNonClassée[[#This Row],[%]],ListeNonClassée[%]),"")</f>
        <v/>
      </c>
      <c r="P237" s="139" t="str">
        <f ca="1">IF(ListeNonClassée[[#This Row],[avis]]="défavorable",_xlfn.RANK.EQ(ListeNonClassée[[#This Row],[%]],ListeNonClassée[%]),"")</f>
        <v/>
      </c>
      <c r="Q237" s="139" t="str">
        <f ca="1">IF(SUM(ListeNonClassée[[#This Row],[Priorisation favorable ]:[Priorisation Défavorable]])=0,"",SUM(ListeNonClassée[[#This Row],[Priorisation favorable ]:[Priorisation Défavorable]]))</f>
        <v/>
      </c>
    </row>
    <row r="238" spans="2:17" ht="12.75" customHeight="1" x14ac:dyDescent="0.2">
      <c r="B238" s="61" t="str" cm="1">
        <f t="array" aca="1" ref="B238" ca="1">IF(ROWS($1:235)&lt;=COUNTA(ListeF),INDEX(MID(ListeF,FIND("]",ListeF)+1,100),ROWS($1:235)),"")</f>
        <v/>
      </c>
      <c r="C238" s="61" t="str" cm="1">
        <f t="array" aca="1" ref="C238" ca="1">IFERROR(INDIRECT(ListeNonClassée[[#This Row],[Liste des opérations]]&amp;"!D10"),"")</f>
        <v/>
      </c>
      <c r="D238" s="137" t="str" cm="1">
        <f t="array" aca="1" ref="D238" ca="1">IFERROR(INDIRECT(ListeNonClassée[[#This Row],[Liste des opérations]]&amp;"!D12"),"")</f>
        <v/>
      </c>
      <c r="E238" s="137" t="str" cm="1">
        <f t="array" aca="1" ref="E238" ca="1">IFERROR(INDIRECT(ListeNonClassée[[#This Row],[Liste des opérations]]&amp;"!g12"),"")</f>
        <v/>
      </c>
      <c r="F238" s="66" t="str" cm="1">
        <f t="array" aca="1" ref="F238" ca="1">IFERROR(INDIRECT(ListeNonClassée[[#This Row],[Liste des opérations]]&amp;"!D65")&amp;"/"&amp;INDIRECT(ListeNonClassée[[#This Row],[Liste des opérations]]&amp;"!E65"),"")</f>
        <v/>
      </c>
      <c r="G238" s="66" t="str" cm="1">
        <f t="array" aca="1" ref="G238" ca="1">IFERROR(INDIRECT(ListeNonClassée[[#This Row],[Liste des opérations]]&amp;"!G65"),"")</f>
        <v/>
      </c>
      <c r="H238" s="66" t="str" cm="1">
        <f t="array" aca="1" ref="H238" ca="1">IFERROR(INDIRECT($B238&amp;"!D66")&amp;"/"&amp;INDIRECT($B238&amp;"!E66"),"")</f>
        <v/>
      </c>
      <c r="I238" s="66" t="str" cm="1">
        <f t="array" aca="1" ref="I238" ca="1">IFERROR(INDIRECT($B238&amp;"!G66"),"")</f>
        <v/>
      </c>
      <c r="J238" s="66" t="str" cm="1">
        <f t="array" aca="1" ref="J238" ca="1">IFERROR(INDIRECT(ListeNonClassée[[#This Row],[Liste des opérations]]&amp;"!D67")&amp;"/"&amp;INDIRECT($B238&amp;"!E67"),"")</f>
        <v/>
      </c>
      <c r="K238" s="66" t="str" cm="1">
        <f t="array" aca="1" ref="K238" ca="1">IFERROR(INDIRECT(ListeNonClassée[[#This Row],[Liste des opérations]]&amp;"!G67"),"")</f>
        <v/>
      </c>
      <c r="L238" s="66" t="str" cm="1">
        <f t="array" aca="1" ref="L238" ca="1">IFERROR(INDIRECT(ListeNonClassée[[#This Row],[Liste des opérations]]&amp;"!D68")&amp;"/"&amp;INDIRECT(ListeNonClassée[[#This Row],[Liste des opérations]]&amp;"!E68"),"")</f>
        <v/>
      </c>
      <c r="M238" s="67" t="str" cm="1">
        <f t="array" aca="1" ref="M238" ca="1">IFERROR(INDIRECT(ListeNonClassée[[#This Row],[Liste des opérations]]&amp;"!D68")/INDIRECT(ListeNonClassée[[#This Row],[Liste des opérations]]&amp;"!E68"),"")</f>
        <v/>
      </c>
      <c r="N238" s="66" t="str" cm="1">
        <f t="array" aca="1" ref="N238" ca="1">IFERROR(INDIRECT(ListeNonClassée[[#This Row],[Liste des opérations]]&amp;"!G68"),"")</f>
        <v/>
      </c>
      <c r="O238" s="139" t="str">
        <f ca="1">IF(ListeNonClassée[[#This Row],[avis]]="favorable",_xlfn.RANK.EQ(ListeNonClassée[[#This Row],[%]],ListeNonClassée[%]),"")</f>
        <v/>
      </c>
      <c r="P238" s="139" t="str">
        <f ca="1">IF(ListeNonClassée[[#This Row],[avis]]="défavorable",_xlfn.RANK.EQ(ListeNonClassée[[#This Row],[%]],ListeNonClassée[%]),"")</f>
        <v/>
      </c>
      <c r="Q238" s="139" t="str">
        <f ca="1">IF(SUM(ListeNonClassée[[#This Row],[Priorisation favorable ]:[Priorisation Défavorable]])=0,"",SUM(ListeNonClassée[[#This Row],[Priorisation favorable ]:[Priorisation Défavorable]]))</f>
        <v/>
      </c>
    </row>
    <row r="239" spans="2:17" ht="12.75" customHeight="1" x14ac:dyDescent="0.2">
      <c r="B239" s="61" t="str" cm="1">
        <f t="array" aca="1" ref="B239" ca="1">IF(ROWS($1:236)&lt;=COUNTA(ListeF),INDEX(MID(ListeF,FIND("]",ListeF)+1,100),ROWS($1:236)),"")</f>
        <v/>
      </c>
      <c r="C239" s="61" t="str" cm="1">
        <f t="array" aca="1" ref="C239" ca="1">IFERROR(INDIRECT(ListeNonClassée[[#This Row],[Liste des opérations]]&amp;"!D10"),"")</f>
        <v/>
      </c>
      <c r="D239" s="137" t="str" cm="1">
        <f t="array" aca="1" ref="D239" ca="1">IFERROR(INDIRECT(ListeNonClassée[[#This Row],[Liste des opérations]]&amp;"!D12"),"")</f>
        <v/>
      </c>
      <c r="E239" s="137" t="str" cm="1">
        <f t="array" aca="1" ref="E239" ca="1">IFERROR(INDIRECT(ListeNonClassée[[#This Row],[Liste des opérations]]&amp;"!g12"),"")</f>
        <v/>
      </c>
      <c r="F239" s="66" t="str" cm="1">
        <f t="array" aca="1" ref="F239" ca="1">IFERROR(INDIRECT(ListeNonClassée[[#This Row],[Liste des opérations]]&amp;"!D65")&amp;"/"&amp;INDIRECT(ListeNonClassée[[#This Row],[Liste des opérations]]&amp;"!E65"),"")</f>
        <v/>
      </c>
      <c r="G239" s="66" t="str" cm="1">
        <f t="array" aca="1" ref="G239" ca="1">IFERROR(INDIRECT(ListeNonClassée[[#This Row],[Liste des opérations]]&amp;"!G65"),"")</f>
        <v/>
      </c>
      <c r="H239" s="66" t="str" cm="1">
        <f t="array" aca="1" ref="H239" ca="1">IFERROR(INDIRECT($B239&amp;"!D66")&amp;"/"&amp;INDIRECT($B239&amp;"!E66"),"")</f>
        <v/>
      </c>
      <c r="I239" s="66" t="str" cm="1">
        <f t="array" aca="1" ref="I239" ca="1">IFERROR(INDIRECT($B239&amp;"!G66"),"")</f>
        <v/>
      </c>
      <c r="J239" s="66" t="str" cm="1">
        <f t="array" aca="1" ref="J239" ca="1">IFERROR(INDIRECT(ListeNonClassée[[#This Row],[Liste des opérations]]&amp;"!D67")&amp;"/"&amp;INDIRECT($B239&amp;"!E67"),"")</f>
        <v/>
      </c>
      <c r="K239" s="66" t="str" cm="1">
        <f t="array" aca="1" ref="K239" ca="1">IFERROR(INDIRECT(ListeNonClassée[[#This Row],[Liste des opérations]]&amp;"!G67"),"")</f>
        <v/>
      </c>
      <c r="L239" s="66" t="str" cm="1">
        <f t="array" aca="1" ref="L239" ca="1">IFERROR(INDIRECT(ListeNonClassée[[#This Row],[Liste des opérations]]&amp;"!D68")&amp;"/"&amp;INDIRECT(ListeNonClassée[[#This Row],[Liste des opérations]]&amp;"!E68"),"")</f>
        <v/>
      </c>
      <c r="M239" s="67" t="str" cm="1">
        <f t="array" aca="1" ref="M239" ca="1">IFERROR(INDIRECT(ListeNonClassée[[#This Row],[Liste des opérations]]&amp;"!D68")/INDIRECT(ListeNonClassée[[#This Row],[Liste des opérations]]&amp;"!E68"),"")</f>
        <v/>
      </c>
      <c r="N239" s="66" t="str" cm="1">
        <f t="array" aca="1" ref="N239" ca="1">IFERROR(INDIRECT(ListeNonClassée[[#This Row],[Liste des opérations]]&amp;"!G68"),"")</f>
        <v/>
      </c>
      <c r="O239" s="139" t="str">
        <f ca="1">IF(ListeNonClassée[[#This Row],[avis]]="favorable",_xlfn.RANK.EQ(ListeNonClassée[[#This Row],[%]],ListeNonClassée[%]),"")</f>
        <v/>
      </c>
      <c r="P239" s="139" t="str">
        <f ca="1">IF(ListeNonClassée[[#This Row],[avis]]="défavorable",_xlfn.RANK.EQ(ListeNonClassée[[#This Row],[%]],ListeNonClassée[%]),"")</f>
        <v/>
      </c>
      <c r="Q239" s="139" t="str">
        <f ca="1">IF(SUM(ListeNonClassée[[#This Row],[Priorisation favorable ]:[Priorisation Défavorable]])=0,"",SUM(ListeNonClassée[[#This Row],[Priorisation favorable ]:[Priorisation Défavorable]]))</f>
        <v/>
      </c>
    </row>
    <row r="240" spans="2:17" ht="12.75" customHeight="1" x14ac:dyDescent="0.2">
      <c r="B240" s="61" t="str" cm="1">
        <f t="array" aca="1" ref="B240" ca="1">IF(ROWS($1:237)&lt;=COUNTA(ListeF),INDEX(MID(ListeF,FIND("]",ListeF)+1,100),ROWS($1:237)),"")</f>
        <v/>
      </c>
      <c r="C240" s="61" t="str" cm="1">
        <f t="array" aca="1" ref="C240" ca="1">IFERROR(INDIRECT(ListeNonClassée[[#This Row],[Liste des opérations]]&amp;"!D10"),"")</f>
        <v/>
      </c>
      <c r="D240" s="137" t="str" cm="1">
        <f t="array" aca="1" ref="D240" ca="1">IFERROR(INDIRECT(ListeNonClassée[[#This Row],[Liste des opérations]]&amp;"!D12"),"")</f>
        <v/>
      </c>
      <c r="E240" s="137" t="str" cm="1">
        <f t="array" aca="1" ref="E240" ca="1">IFERROR(INDIRECT(ListeNonClassée[[#This Row],[Liste des opérations]]&amp;"!g12"),"")</f>
        <v/>
      </c>
      <c r="F240" s="66" t="str" cm="1">
        <f t="array" aca="1" ref="F240" ca="1">IFERROR(INDIRECT(ListeNonClassée[[#This Row],[Liste des opérations]]&amp;"!D65")&amp;"/"&amp;INDIRECT(ListeNonClassée[[#This Row],[Liste des opérations]]&amp;"!E65"),"")</f>
        <v/>
      </c>
      <c r="G240" s="66" t="str" cm="1">
        <f t="array" aca="1" ref="G240" ca="1">IFERROR(INDIRECT(ListeNonClassée[[#This Row],[Liste des opérations]]&amp;"!G65"),"")</f>
        <v/>
      </c>
      <c r="H240" s="66" t="str" cm="1">
        <f t="array" aca="1" ref="H240" ca="1">IFERROR(INDIRECT($B240&amp;"!D66")&amp;"/"&amp;INDIRECT($B240&amp;"!E66"),"")</f>
        <v/>
      </c>
      <c r="I240" s="66" t="str" cm="1">
        <f t="array" aca="1" ref="I240" ca="1">IFERROR(INDIRECT($B240&amp;"!G66"),"")</f>
        <v/>
      </c>
      <c r="J240" s="66" t="str" cm="1">
        <f t="array" aca="1" ref="J240" ca="1">IFERROR(INDIRECT(ListeNonClassée[[#This Row],[Liste des opérations]]&amp;"!D67")&amp;"/"&amp;INDIRECT($B240&amp;"!E67"),"")</f>
        <v/>
      </c>
      <c r="K240" s="66" t="str" cm="1">
        <f t="array" aca="1" ref="K240" ca="1">IFERROR(INDIRECT(ListeNonClassée[[#This Row],[Liste des opérations]]&amp;"!G67"),"")</f>
        <v/>
      </c>
      <c r="L240" s="66" t="str" cm="1">
        <f t="array" aca="1" ref="L240" ca="1">IFERROR(INDIRECT(ListeNonClassée[[#This Row],[Liste des opérations]]&amp;"!D68")&amp;"/"&amp;INDIRECT(ListeNonClassée[[#This Row],[Liste des opérations]]&amp;"!E68"),"")</f>
        <v/>
      </c>
      <c r="M240" s="67" t="str" cm="1">
        <f t="array" aca="1" ref="M240" ca="1">IFERROR(INDIRECT(ListeNonClassée[[#This Row],[Liste des opérations]]&amp;"!D68")/INDIRECT(ListeNonClassée[[#This Row],[Liste des opérations]]&amp;"!E68"),"")</f>
        <v/>
      </c>
      <c r="N240" s="66" t="str" cm="1">
        <f t="array" aca="1" ref="N240" ca="1">IFERROR(INDIRECT(ListeNonClassée[[#This Row],[Liste des opérations]]&amp;"!G68"),"")</f>
        <v/>
      </c>
      <c r="O240" s="139" t="str">
        <f ca="1">IF(ListeNonClassée[[#This Row],[avis]]="favorable",_xlfn.RANK.EQ(ListeNonClassée[[#This Row],[%]],ListeNonClassée[%]),"")</f>
        <v/>
      </c>
      <c r="P240" s="139" t="str">
        <f ca="1">IF(ListeNonClassée[[#This Row],[avis]]="défavorable",_xlfn.RANK.EQ(ListeNonClassée[[#This Row],[%]],ListeNonClassée[%]),"")</f>
        <v/>
      </c>
      <c r="Q240" s="139" t="str">
        <f ca="1">IF(SUM(ListeNonClassée[[#This Row],[Priorisation favorable ]:[Priorisation Défavorable]])=0,"",SUM(ListeNonClassée[[#This Row],[Priorisation favorable ]:[Priorisation Défavorable]]))</f>
        <v/>
      </c>
    </row>
    <row r="241" spans="2:17" ht="12.75" customHeight="1" x14ac:dyDescent="0.2">
      <c r="B241" s="61" t="str" cm="1">
        <f t="array" aca="1" ref="B241" ca="1">IF(ROWS($1:238)&lt;=COUNTA(ListeF),INDEX(MID(ListeF,FIND("]",ListeF)+1,100),ROWS($1:238)),"")</f>
        <v/>
      </c>
      <c r="C241" s="61" t="str" cm="1">
        <f t="array" aca="1" ref="C241" ca="1">IFERROR(INDIRECT(ListeNonClassée[[#This Row],[Liste des opérations]]&amp;"!D10"),"")</f>
        <v/>
      </c>
      <c r="D241" s="137" t="str" cm="1">
        <f t="array" aca="1" ref="D241" ca="1">IFERROR(INDIRECT(ListeNonClassée[[#This Row],[Liste des opérations]]&amp;"!D12"),"")</f>
        <v/>
      </c>
      <c r="E241" s="137" t="str" cm="1">
        <f t="array" aca="1" ref="E241" ca="1">IFERROR(INDIRECT(ListeNonClassée[[#This Row],[Liste des opérations]]&amp;"!g12"),"")</f>
        <v/>
      </c>
      <c r="F241" s="66" t="str" cm="1">
        <f t="array" aca="1" ref="F241" ca="1">IFERROR(INDIRECT(ListeNonClassée[[#This Row],[Liste des opérations]]&amp;"!D65")&amp;"/"&amp;INDIRECT(ListeNonClassée[[#This Row],[Liste des opérations]]&amp;"!E65"),"")</f>
        <v/>
      </c>
      <c r="G241" s="66" t="str" cm="1">
        <f t="array" aca="1" ref="G241" ca="1">IFERROR(INDIRECT(ListeNonClassée[[#This Row],[Liste des opérations]]&amp;"!G65"),"")</f>
        <v/>
      </c>
      <c r="H241" s="66" t="str" cm="1">
        <f t="array" aca="1" ref="H241" ca="1">IFERROR(INDIRECT($B241&amp;"!D66")&amp;"/"&amp;INDIRECT($B241&amp;"!E66"),"")</f>
        <v/>
      </c>
      <c r="I241" s="66" t="str" cm="1">
        <f t="array" aca="1" ref="I241" ca="1">IFERROR(INDIRECT($B241&amp;"!G66"),"")</f>
        <v/>
      </c>
      <c r="J241" s="66" t="str" cm="1">
        <f t="array" aca="1" ref="J241" ca="1">IFERROR(INDIRECT(ListeNonClassée[[#This Row],[Liste des opérations]]&amp;"!D67")&amp;"/"&amp;INDIRECT($B241&amp;"!E67"),"")</f>
        <v/>
      </c>
      <c r="K241" s="66" t="str" cm="1">
        <f t="array" aca="1" ref="K241" ca="1">IFERROR(INDIRECT(ListeNonClassée[[#This Row],[Liste des opérations]]&amp;"!G67"),"")</f>
        <v/>
      </c>
      <c r="L241" s="66" t="str" cm="1">
        <f t="array" aca="1" ref="L241" ca="1">IFERROR(INDIRECT(ListeNonClassée[[#This Row],[Liste des opérations]]&amp;"!D68")&amp;"/"&amp;INDIRECT(ListeNonClassée[[#This Row],[Liste des opérations]]&amp;"!E68"),"")</f>
        <v/>
      </c>
      <c r="M241" s="67" t="str" cm="1">
        <f t="array" aca="1" ref="M241" ca="1">IFERROR(INDIRECT(ListeNonClassée[[#This Row],[Liste des opérations]]&amp;"!D68")/INDIRECT(ListeNonClassée[[#This Row],[Liste des opérations]]&amp;"!E68"),"")</f>
        <v/>
      </c>
      <c r="N241" s="66" t="str" cm="1">
        <f t="array" aca="1" ref="N241" ca="1">IFERROR(INDIRECT(ListeNonClassée[[#This Row],[Liste des opérations]]&amp;"!G68"),"")</f>
        <v/>
      </c>
      <c r="O241" s="139" t="str">
        <f ca="1">IF(ListeNonClassée[[#This Row],[avis]]="favorable",_xlfn.RANK.EQ(ListeNonClassée[[#This Row],[%]],ListeNonClassée[%]),"")</f>
        <v/>
      </c>
      <c r="P241" s="139" t="str">
        <f ca="1">IF(ListeNonClassée[[#This Row],[avis]]="défavorable",_xlfn.RANK.EQ(ListeNonClassée[[#This Row],[%]],ListeNonClassée[%]),"")</f>
        <v/>
      </c>
      <c r="Q241" s="139" t="str">
        <f ca="1">IF(SUM(ListeNonClassée[[#This Row],[Priorisation favorable ]:[Priorisation Défavorable]])=0,"",SUM(ListeNonClassée[[#This Row],[Priorisation favorable ]:[Priorisation Défavorable]]))</f>
        <v/>
      </c>
    </row>
    <row r="242" spans="2:17" ht="12.75" customHeight="1" x14ac:dyDescent="0.2">
      <c r="B242" s="61" t="str" cm="1">
        <f t="array" aca="1" ref="B242" ca="1">IF(ROWS($1:239)&lt;=COUNTA(ListeF),INDEX(MID(ListeF,FIND("]",ListeF)+1,100),ROWS($1:239)),"")</f>
        <v/>
      </c>
      <c r="C242" s="61" t="str" cm="1">
        <f t="array" aca="1" ref="C242" ca="1">IFERROR(INDIRECT(ListeNonClassée[[#This Row],[Liste des opérations]]&amp;"!D10"),"")</f>
        <v/>
      </c>
      <c r="D242" s="137" t="str" cm="1">
        <f t="array" aca="1" ref="D242" ca="1">IFERROR(INDIRECT(ListeNonClassée[[#This Row],[Liste des opérations]]&amp;"!D12"),"")</f>
        <v/>
      </c>
      <c r="E242" s="137" t="str" cm="1">
        <f t="array" aca="1" ref="E242" ca="1">IFERROR(INDIRECT(ListeNonClassée[[#This Row],[Liste des opérations]]&amp;"!g12"),"")</f>
        <v/>
      </c>
      <c r="F242" s="66" t="str" cm="1">
        <f t="array" aca="1" ref="F242" ca="1">IFERROR(INDIRECT(ListeNonClassée[[#This Row],[Liste des opérations]]&amp;"!D65")&amp;"/"&amp;INDIRECT(ListeNonClassée[[#This Row],[Liste des opérations]]&amp;"!E65"),"")</f>
        <v/>
      </c>
      <c r="G242" s="66" t="str" cm="1">
        <f t="array" aca="1" ref="G242" ca="1">IFERROR(INDIRECT(ListeNonClassée[[#This Row],[Liste des opérations]]&amp;"!G65"),"")</f>
        <v/>
      </c>
      <c r="H242" s="66" t="str" cm="1">
        <f t="array" aca="1" ref="H242" ca="1">IFERROR(INDIRECT($B242&amp;"!D66")&amp;"/"&amp;INDIRECT($B242&amp;"!E66"),"")</f>
        <v/>
      </c>
      <c r="I242" s="66" t="str" cm="1">
        <f t="array" aca="1" ref="I242" ca="1">IFERROR(INDIRECT($B242&amp;"!G66"),"")</f>
        <v/>
      </c>
      <c r="J242" s="66" t="str" cm="1">
        <f t="array" aca="1" ref="J242" ca="1">IFERROR(INDIRECT(ListeNonClassée[[#This Row],[Liste des opérations]]&amp;"!D67")&amp;"/"&amp;INDIRECT($B242&amp;"!E67"),"")</f>
        <v/>
      </c>
      <c r="K242" s="66" t="str" cm="1">
        <f t="array" aca="1" ref="K242" ca="1">IFERROR(INDIRECT(ListeNonClassée[[#This Row],[Liste des opérations]]&amp;"!G67"),"")</f>
        <v/>
      </c>
      <c r="L242" s="66" t="str" cm="1">
        <f t="array" aca="1" ref="L242" ca="1">IFERROR(INDIRECT(ListeNonClassée[[#This Row],[Liste des opérations]]&amp;"!D68")&amp;"/"&amp;INDIRECT(ListeNonClassée[[#This Row],[Liste des opérations]]&amp;"!E68"),"")</f>
        <v/>
      </c>
      <c r="M242" s="67" t="str" cm="1">
        <f t="array" aca="1" ref="M242" ca="1">IFERROR(INDIRECT(ListeNonClassée[[#This Row],[Liste des opérations]]&amp;"!D68")/INDIRECT(ListeNonClassée[[#This Row],[Liste des opérations]]&amp;"!E68"),"")</f>
        <v/>
      </c>
      <c r="N242" s="66" t="str" cm="1">
        <f t="array" aca="1" ref="N242" ca="1">IFERROR(INDIRECT(ListeNonClassée[[#This Row],[Liste des opérations]]&amp;"!G68"),"")</f>
        <v/>
      </c>
      <c r="O242" s="139" t="str">
        <f ca="1">IF(ListeNonClassée[[#This Row],[avis]]="favorable",_xlfn.RANK.EQ(ListeNonClassée[[#This Row],[%]],ListeNonClassée[%]),"")</f>
        <v/>
      </c>
      <c r="P242" s="139" t="str">
        <f ca="1">IF(ListeNonClassée[[#This Row],[avis]]="défavorable",_xlfn.RANK.EQ(ListeNonClassée[[#This Row],[%]],ListeNonClassée[%]),"")</f>
        <v/>
      </c>
      <c r="Q242" s="139" t="str">
        <f ca="1">IF(SUM(ListeNonClassée[[#This Row],[Priorisation favorable ]:[Priorisation Défavorable]])=0,"",SUM(ListeNonClassée[[#This Row],[Priorisation favorable ]:[Priorisation Défavorable]]))</f>
        <v/>
      </c>
    </row>
    <row r="243" spans="2:17" ht="12.75" customHeight="1" x14ac:dyDescent="0.2">
      <c r="B243" s="61" t="str" cm="1">
        <f t="array" aca="1" ref="B243" ca="1">IF(ROWS($1:240)&lt;=COUNTA(ListeF),INDEX(MID(ListeF,FIND("]",ListeF)+1,100),ROWS($1:240)),"")</f>
        <v/>
      </c>
      <c r="C243" s="61" t="str" cm="1">
        <f t="array" aca="1" ref="C243" ca="1">IFERROR(INDIRECT(ListeNonClassée[[#This Row],[Liste des opérations]]&amp;"!D10"),"")</f>
        <v/>
      </c>
      <c r="D243" s="137" t="str" cm="1">
        <f t="array" aca="1" ref="D243" ca="1">IFERROR(INDIRECT(ListeNonClassée[[#This Row],[Liste des opérations]]&amp;"!D12"),"")</f>
        <v/>
      </c>
      <c r="E243" s="137" t="str" cm="1">
        <f t="array" aca="1" ref="E243" ca="1">IFERROR(INDIRECT(ListeNonClassée[[#This Row],[Liste des opérations]]&amp;"!g12"),"")</f>
        <v/>
      </c>
      <c r="F243" s="66" t="str" cm="1">
        <f t="array" aca="1" ref="F243" ca="1">IFERROR(INDIRECT(ListeNonClassée[[#This Row],[Liste des opérations]]&amp;"!D65")&amp;"/"&amp;INDIRECT(ListeNonClassée[[#This Row],[Liste des opérations]]&amp;"!E65"),"")</f>
        <v/>
      </c>
      <c r="G243" s="66" t="str" cm="1">
        <f t="array" aca="1" ref="G243" ca="1">IFERROR(INDIRECT(ListeNonClassée[[#This Row],[Liste des opérations]]&amp;"!G65"),"")</f>
        <v/>
      </c>
      <c r="H243" s="66" t="str" cm="1">
        <f t="array" aca="1" ref="H243" ca="1">IFERROR(INDIRECT($B243&amp;"!D66")&amp;"/"&amp;INDIRECT($B243&amp;"!E66"),"")</f>
        <v/>
      </c>
      <c r="I243" s="66" t="str" cm="1">
        <f t="array" aca="1" ref="I243" ca="1">IFERROR(INDIRECT($B243&amp;"!G66"),"")</f>
        <v/>
      </c>
      <c r="J243" s="66" t="str" cm="1">
        <f t="array" aca="1" ref="J243" ca="1">IFERROR(INDIRECT(ListeNonClassée[[#This Row],[Liste des opérations]]&amp;"!D67")&amp;"/"&amp;INDIRECT($B243&amp;"!E67"),"")</f>
        <v/>
      </c>
      <c r="K243" s="66" t="str" cm="1">
        <f t="array" aca="1" ref="K243" ca="1">IFERROR(INDIRECT(ListeNonClassée[[#This Row],[Liste des opérations]]&amp;"!G67"),"")</f>
        <v/>
      </c>
      <c r="L243" s="66" t="str" cm="1">
        <f t="array" aca="1" ref="L243" ca="1">IFERROR(INDIRECT(ListeNonClassée[[#This Row],[Liste des opérations]]&amp;"!D68")&amp;"/"&amp;INDIRECT(ListeNonClassée[[#This Row],[Liste des opérations]]&amp;"!E68"),"")</f>
        <v/>
      </c>
      <c r="M243" s="67" t="str" cm="1">
        <f t="array" aca="1" ref="M243" ca="1">IFERROR(INDIRECT(ListeNonClassée[[#This Row],[Liste des opérations]]&amp;"!D68")/INDIRECT(ListeNonClassée[[#This Row],[Liste des opérations]]&amp;"!E68"),"")</f>
        <v/>
      </c>
      <c r="N243" s="66" t="str" cm="1">
        <f t="array" aca="1" ref="N243" ca="1">IFERROR(INDIRECT(ListeNonClassée[[#This Row],[Liste des opérations]]&amp;"!G68"),"")</f>
        <v/>
      </c>
      <c r="O243" s="139" t="str">
        <f ca="1">IF(ListeNonClassée[[#This Row],[avis]]="favorable",_xlfn.RANK.EQ(ListeNonClassée[[#This Row],[%]],ListeNonClassée[%]),"")</f>
        <v/>
      </c>
      <c r="P243" s="139" t="str">
        <f ca="1">IF(ListeNonClassée[[#This Row],[avis]]="défavorable",_xlfn.RANK.EQ(ListeNonClassée[[#This Row],[%]],ListeNonClassée[%]),"")</f>
        <v/>
      </c>
      <c r="Q243" s="139" t="str">
        <f ca="1">IF(SUM(ListeNonClassée[[#This Row],[Priorisation favorable ]:[Priorisation Défavorable]])=0,"",SUM(ListeNonClassée[[#This Row],[Priorisation favorable ]:[Priorisation Défavorable]]))</f>
        <v/>
      </c>
    </row>
    <row r="244" spans="2:17" ht="12.75" customHeight="1" x14ac:dyDescent="0.2">
      <c r="B244" s="61" t="str" cm="1">
        <f t="array" aca="1" ref="B244" ca="1">IF(ROWS($1:241)&lt;=COUNTA(ListeF),INDEX(MID(ListeF,FIND("]",ListeF)+1,100),ROWS($1:241)),"")</f>
        <v/>
      </c>
      <c r="C244" s="61" t="str" cm="1">
        <f t="array" aca="1" ref="C244" ca="1">IFERROR(INDIRECT(ListeNonClassée[[#This Row],[Liste des opérations]]&amp;"!D10"),"")</f>
        <v/>
      </c>
      <c r="D244" s="137" t="str" cm="1">
        <f t="array" aca="1" ref="D244" ca="1">IFERROR(INDIRECT(ListeNonClassée[[#This Row],[Liste des opérations]]&amp;"!D12"),"")</f>
        <v/>
      </c>
      <c r="E244" s="137" t="str" cm="1">
        <f t="array" aca="1" ref="E244" ca="1">IFERROR(INDIRECT(ListeNonClassée[[#This Row],[Liste des opérations]]&amp;"!g12"),"")</f>
        <v/>
      </c>
      <c r="F244" s="66" t="str" cm="1">
        <f t="array" aca="1" ref="F244" ca="1">IFERROR(INDIRECT(ListeNonClassée[[#This Row],[Liste des opérations]]&amp;"!D65")&amp;"/"&amp;INDIRECT(ListeNonClassée[[#This Row],[Liste des opérations]]&amp;"!E65"),"")</f>
        <v/>
      </c>
      <c r="G244" s="66" t="str" cm="1">
        <f t="array" aca="1" ref="G244" ca="1">IFERROR(INDIRECT(ListeNonClassée[[#This Row],[Liste des opérations]]&amp;"!G65"),"")</f>
        <v/>
      </c>
      <c r="H244" s="66" t="str" cm="1">
        <f t="array" aca="1" ref="H244" ca="1">IFERROR(INDIRECT($B244&amp;"!D66")&amp;"/"&amp;INDIRECT($B244&amp;"!E66"),"")</f>
        <v/>
      </c>
      <c r="I244" s="66" t="str" cm="1">
        <f t="array" aca="1" ref="I244" ca="1">IFERROR(INDIRECT($B244&amp;"!G66"),"")</f>
        <v/>
      </c>
      <c r="J244" s="66" t="str" cm="1">
        <f t="array" aca="1" ref="J244" ca="1">IFERROR(INDIRECT(ListeNonClassée[[#This Row],[Liste des opérations]]&amp;"!D67")&amp;"/"&amp;INDIRECT($B244&amp;"!E67"),"")</f>
        <v/>
      </c>
      <c r="K244" s="66" t="str" cm="1">
        <f t="array" aca="1" ref="K244" ca="1">IFERROR(INDIRECT(ListeNonClassée[[#This Row],[Liste des opérations]]&amp;"!G67"),"")</f>
        <v/>
      </c>
      <c r="L244" s="66" t="str" cm="1">
        <f t="array" aca="1" ref="L244" ca="1">IFERROR(INDIRECT(ListeNonClassée[[#This Row],[Liste des opérations]]&amp;"!D68")&amp;"/"&amp;INDIRECT(ListeNonClassée[[#This Row],[Liste des opérations]]&amp;"!E68"),"")</f>
        <v/>
      </c>
      <c r="M244" s="67" t="str" cm="1">
        <f t="array" aca="1" ref="M244" ca="1">IFERROR(INDIRECT(ListeNonClassée[[#This Row],[Liste des opérations]]&amp;"!D68")/INDIRECT(ListeNonClassée[[#This Row],[Liste des opérations]]&amp;"!E68"),"")</f>
        <v/>
      </c>
      <c r="N244" s="66" t="str" cm="1">
        <f t="array" aca="1" ref="N244" ca="1">IFERROR(INDIRECT(ListeNonClassée[[#This Row],[Liste des opérations]]&amp;"!G68"),"")</f>
        <v/>
      </c>
      <c r="O244" s="139" t="str">
        <f ca="1">IF(ListeNonClassée[[#This Row],[avis]]="favorable",_xlfn.RANK.EQ(ListeNonClassée[[#This Row],[%]],ListeNonClassée[%]),"")</f>
        <v/>
      </c>
      <c r="P244" s="139" t="str">
        <f ca="1">IF(ListeNonClassée[[#This Row],[avis]]="défavorable",_xlfn.RANK.EQ(ListeNonClassée[[#This Row],[%]],ListeNonClassée[%]),"")</f>
        <v/>
      </c>
      <c r="Q244" s="139" t="str">
        <f ca="1">IF(SUM(ListeNonClassée[[#This Row],[Priorisation favorable ]:[Priorisation Défavorable]])=0,"",SUM(ListeNonClassée[[#This Row],[Priorisation favorable ]:[Priorisation Défavorable]]))</f>
        <v/>
      </c>
    </row>
    <row r="245" spans="2:17" ht="12.75" customHeight="1" x14ac:dyDescent="0.2">
      <c r="B245" s="61" t="str" cm="1">
        <f t="array" aca="1" ref="B245" ca="1">IF(ROWS($1:242)&lt;=COUNTA(ListeF),INDEX(MID(ListeF,FIND("]",ListeF)+1,100),ROWS($1:242)),"")</f>
        <v/>
      </c>
      <c r="C245" s="61" t="str" cm="1">
        <f t="array" aca="1" ref="C245" ca="1">IFERROR(INDIRECT(ListeNonClassée[[#This Row],[Liste des opérations]]&amp;"!D10"),"")</f>
        <v/>
      </c>
      <c r="D245" s="137" t="str" cm="1">
        <f t="array" aca="1" ref="D245" ca="1">IFERROR(INDIRECT(ListeNonClassée[[#This Row],[Liste des opérations]]&amp;"!D12"),"")</f>
        <v/>
      </c>
      <c r="E245" s="137" t="str" cm="1">
        <f t="array" aca="1" ref="E245" ca="1">IFERROR(INDIRECT(ListeNonClassée[[#This Row],[Liste des opérations]]&amp;"!g12"),"")</f>
        <v/>
      </c>
      <c r="F245" s="66" t="str" cm="1">
        <f t="array" aca="1" ref="F245" ca="1">IFERROR(INDIRECT(ListeNonClassée[[#This Row],[Liste des opérations]]&amp;"!D65")&amp;"/"&amp;INDIRECT(ListeNonClassée[[#This Row],[Liste des opérations]]&amp;"!E65"),"")</f>
        <v/>
      </c>
      <c r="G245" s="66" t="str" cm="1">
        <f t="array" aca="1" ref="G245" ca="1">IFERROR(INDIRECT(ListeNonClassée[[#This Row],[Liste des opérations]]&amp;"!G65"),"")</f>
        <v/>
      </c>
      <c r="H245" s="66" t="str" cm="1">
        <f t="array" aca="1" ref="H245" ca="1">IFERROR(INDIRECT($B245&amp;"!D66")&amp;"/"&amp;INDIRECT($B245&amp;"!E66"),"")</f>
        <v/>
      </c>
      <c r="I245" s="66" t="str" cm="1">
        <f t="array" aca="1" ref="I245" ca="1">IFERROR(INDIRECT($B245&amp;"!G66"),"")</f>
        <v/>
      </c>
      <c r="J245" s="66" t="str" cm="1">
        <f t="array" aca="1" ref="J245" ca="1">IFERROR(INDIRECT(ListeNonClassée[[#This Row],[Liste des opérations]]&amp;"!D67")&amp;"/"&amp;INDIRECT($B245&amp;"!E67"),"")</f>
        <v/>
      </c>
      <c r="K245" s="66" t="str" cm="1">
        <f t="array" aca="1" ref="K245" ca="1">IFERROR(INDIRECT(ListeNonClassée[[#This Row],[Liste des opérations]]&amp;"!G67"),"")</f>
        <v/>
      </c>
      <c r="L245" s="66" t="str" cm="1">
        <f t="array" aca="1" ref="L245" ca="1">IFERROR(INDIRECT(ListeNonClassée[[#This Row],[Liste des opérations]]&amp;"!D68")&amp;"/"&amp;INDIRECT(ListeNonClassée[[#This Row],[Liste des opérations]]&amp;"!E68"),"")</f>
        <v/>
      </c>
      <c r="M245" s="67" t="str" cm="1">
        <f t="array" aca="1" ref="M245" ca="1">IFERROR(INDIRECT(ListeNonClassée[[#This Row],[Liste des opérations]]&amp;"!D68")/INDIRECT(ListeNonClassée[[#This Row],[Liste des opérations]]&amp;"!E68"),"")</f>
        <v/>
      </c>
      <c r="N245" s="66" t="str" cm="1">
        <f t="array" aca="1" ref="N245" ca="1">IFERROR(INDIRECT(ListeNonClassée[[#This Row],[Liste des opérations]]&amp;"!G68"),"")</f>
        <v/>
      </c>
      <c r="O245" s="139" t="str">
        <f ca="1">IF(ListeNonClassée[[#This Row],[avis]]="favorable",_xlfn.RANK.EQ(ListeNonClassée[[#This Row],[%]],ListeNonClassée[%]),"")</f>
        <v/>
      </c>
      <c r="P245" s="139" t="str">
        <f ca="1">IF(ListeNonClassée[[#This Row],[avis]]="défavorable",_xlfn.RANK.EQ(ListeNonClassée[[#This Row],[%]],ListeNonClassée[%]),"")</f>
        <v/>
      </c>
      <c r="Q245" s="139" t="str">
        <f ca="1">IF(SUM(ListeNonClassée[[#This Row],[Priorisation favorable ]:[Priorisation Défavorable]])=0,"",SUM(ListeNonClassée[[#This Row],[Priorisation favorable ]:[Priorisation Défavorable]]))</f>
        <v/>
      </c>
    </row>
    <row r="246" spans="2:17" ht="12.75" customHeight="1" x14ac:dyDescent="0.2">
      <c r="B246" s="61" t="str" cm="1">
        <f t="array" aca="1" ref="B246" ca="1">IF(ROWS($1:243)&lt;=COUNTA(ListeF),INDEX(MID(ListeF,FIND("]",ListeF)+1,100),ROWS($1:243)),"")</f>
        <v/>
      </c>
      <c r="C246" s="61" t="str" cm="1">
        <f t="array" aca="1" ref="C246" ca="1">IFERROR(INDIRECT(ListeNonClassée[[#This Row],[Liste des opérations]]&amp;"!D10"),"")</f>
        <v/>
      </c>
      <c r="D246" s="137" t="str" cm="1">
        <f t="array" aca="1" ref="D246" ca="1">IFERROR(INDIRECT(ListeNonClassée[[#This Row],[Liste des opérations]]&amp;"!D12"),"")</f>
        <v/>
      </c>
      <c r="E246" s="137" t="str" cm="1">
        <f t="array" aca="1" ref="E246" ca="1">IFERROR(INDIRECT(ListeNonClassée[[#This Row],[Liste des opérations]]&amp;"!g12"),"")</f>
        <v/>
      </c>
      <c r="F246" s="66" t="str" cm="1">
        <f t="array" aca="1" ref="F246" ca="1">IFERROR(INDIRECT(ListeNonClassée[[#This Row],[Liste des opérations]]&amp;"!D65")&amp;"/"&amp;INDIRECT(ListeNonClassée[[#This Row],[Liste des opérations]]&amp;"!E65"),"")</f>
        <v/>
      </c>
      <c r="G246" s="66" t="str" cm="1">
        <f t="array" aca="1" ref="G246" ca="1">IFERROR(INDIRECT(ListeNonClassée[[#This Row],[Liste des opérations]]&amp;"!G65"),"")</f>
        <v/>
      </c>
      <c r="H246" s="66" t="str" cm="1">
        <f t="array" aca="1" ref="H246" ca="1">IFERROR(INDIRECT($B246&amp;"!D66")&amp;"/"&amp;INDIRECT($B246&amp;"!E66"),"")</f>
        <v/>
      </c>
      <c r="I246" s="66" t="str" cm="1">
        <f t="array" aca="1" ref="I246" ca="1">IFERROR(INDIRECT($B246&amp;"!G66"),"")</f>
        <v/>
      </c>
      <c r="J246" s="66" t="str" cm="1">
        <f t="array" aca="1" ref="J246" ca="1">IFERROR(INDIRECT(ListeNonClassée[[#This Row],[Liste des opérations]]&amp;"!D67")&amp;"/"&amp;INDIRECT($B246&amp;"!E67"),"")</f>
        <v/>
      </c>
      <c r="K246" s="66" t="str" cm="1">
        <f t="array" aca="1" ref="K246" ca="1">IFERROR(INDIRECT(ListeNonClassée[[#This Row],[Liste des opérations]]&amp;"!G67"),"")</f>
        <v/>
      </c>
      <c r="L246" s="66" t="str" cm="1">
        <f t="array" aca="1" ref="L246" ca="1">IFERROR(INDIRECT(ListeNonClassée[[#This Row],[Liste des opérations]]&amp;"!D68")&amp;"/"&amp;INDIRECT(ListeNonClassée[[#This Row],[Liste des opérations]]&amp;"!E68"),"")</f>
        <v/>
      </c>
      <c r="M246" s="67" t="str" cm="1">
        <f t="array" aca="1" ref="M246" ca="1">IFERROR(INDIRECT(ListeNonClassée[[#This Row],[Liste des opérations]]&amp;"!D68")/INDIRECT(ListeNonClassée[[#This Row],[Liste des opérations]]&amp;"!E68"),"")</f>
        <v/>
      </c>
      <c r="N246" s="66" t="str" cm="1">
        <f t="array" aca="1" ref="N246" ca="1">IFERROR(INDIRECT(ListeNonClassée[[#This Row],[Liste des opérations]]&amp;"!G68"),"")</f>
        <v/>
      </c>
      <c r="O246" s="139" t="str">
        <f ca="1">IF(ListeNonClassée[[#This Row],[avis]]="favorable",_xlfn.RANK.EQ(ListeNonClassée[[#This Row],[%]],ListeNonClassée[%]),"")</f>
        <v/>
      </c>
      <c r="P246" s="139" t="str">
        <f ca="1">IF(ListeNonClassée[[#This Row],[avis]]="défavorable",_xlfn.RANK.EQ(ListeNonClassée[[#This Row],[%]],ListeNonClassée[%]),"")</f>
        <v/>
      </c>
      <c r="Q246" s="139" t="str">
        <f ca="1">IF(SUM(ListeNonClassée[[#This Row],[Priorisation favorable ]:[Priorisation Défavorable]])=0,"",SUM(ListeNonClassée[[#This Row],[Priorisation favorable ]:[Priorisation Défavorable]]))</f>
        <v/>
      </c>
    </row>
    <row r="247" spans="2:17" ht="12.75" customHeight="1" x14ac:dyDescent="0.2">
      <c r="B247" s="61" t="str" cm="1">
        <f t="array" aca="1" ref="B247" ca="1">IF(ROWS($1:244)&lt;=COUNTA(ListeF),INDEX(MID(ListeF,FIND("]",ListeF)+1,100),ROWS($1:244)),"")</f>
        <v/>
      </c>
      <c r="C247" s="61" t="str" cm="1">
        <f t="array" aca="1" ref="C247" ca="1">IFERROR(INDIRECT(ListeNonClassée[[#This Row],[Liste des opérations]]&amp;"!D10"),"")</f>
        <v/>
      </c>
      <c r="D247" s="137" t="str" cm="1">
        <f t="array" aca="1" ref="D247" ca="1">IFERROR(INDIRECT(ListeNonClassée[[#This Row],[Liste des opérations]]&amp;"!D12"),"")</f>
        <v/>
      </c>
      <c r="E247" s="137" t="str" cm="1">
        <f t="array" aca="1" ref="E247" ca="1">IFERROR(INDIRECT(ListeNonClassée[[#This Row],[Liste des opérations]]&amp;"!g12"),"")</f>
        <v/>
      </c>
      <c r="F247" s="66" t="str" cm="1">
        <f t="array" aca="1" ref="F247" ca="1">IFERROR(INDIRECT(ListeNonClassée[[#This Row],[Liste des opérations]]&amp;"!D65")&amp;"/"&amp;INDIRECT(ListeNonClassée[[#This Row],[Liste des opérations]]&amp;"!E65"),"")</f>
        <v/>
      </c>
      <c r="G247" s="66" t="str" cm="1">
        <f t="array" aca="1" ref="G247" ca="1">IFERROR(INDIRECT(ListeNonClassée[[#This Row],[Liste des opérations]]&amp;"!G65"),"")</f>
        <v/>
      </c>
      <c r="H247" s="66" t="str" cm="1">
        <f t="array" aca="1" ref="H247" ca="1">IFERROR(INDIRECT($B247&amp;"!D66")&amp;"/"&amp;INDIRECT($B247&amp;"!E66"),"")</f>
        <v/>
      </c>
      <c r="I247" s="66" t="str" cm="1">
        <f t="array" aca="1" ref="I247" ca="1">IFERROR(INDIRECT($B247&amp;"!G66"),"")</f>
        <v/>
      </c>
      <c r="J247" s="66" t="str" cm="1">
        <f t="array" aca="1" ref="J247" ca="1">IFERROR(INDIRECT(ListeNonClassée[[#This Row],[Liste des opérations]]&amp;"!D67")&amp;"/"&amp;INDIRECT($B247&amp;"!E67"),"")</f>
        <v/>
      </c>
      <c r="K247" s="66" t="str" cm="1">
        <f t="array" aca="1" ref="K247" ca="1">IFERROR(INDIRECT(ListeNonClassée[[#This Row],[Liste des opérations]]&amp;"!G67"),"")</f>
        <v/>
      </c>
      <c r="L247" s="66" t="str" cm="1">
        <f t="array" aca="1" ref="L247" ca="1">IFERROR(INDIRECT(ListeNonClassée[[#This Row],[Liste des opérations]]&amp;"!D68")&amp;"/"&amp;INDIRECT(ListeNonClassée[[#This Row],[Liste des opérations]]&amp;"!E68"),"")</f>
        <v/>
      </c>
      <c r="M247" s="67" t="str" cm="1">
        <f t="array" aca="1" ref="M247" ca="1">IFERROR(INDIRECT(ListeNonClassée[[#This Row],[Liste des opérations]]&amp;"!D68")/INDIRECT(ListeNonClassée[[#This Row],[Liste des opérations]]&amp;"!E68"),"")</f>
        <v/>
      </c>
      <c r="N247" s="66" t="str" cm="1">
        <f t="array" aca="1" ref="N247" ca="1">IFERROR(INDIRECT(ListeNonClassée[[#This Row],[Liste des opérations]]&amp;"!G68"),"")</f>
        <v/>
      </c>
      <c r="O247" s="139" t="str">
        <f ca="1">IF(ListeNonClassée[[#This Row],[avis]]="favorable",_xlfn.RANK.EQ(ListeNonClassée[[#This Row],[%]],ListeNonClassée[%]),"")</f>
        <v/>
      </c>
      <c r="P247" s="139" t="str">
        <f ca="1">IF(ListeNonClassée[[#This Row],[avis]]="défavorable",_xlfn.RANK.EQ(ListeNonClassée[[#This Row],[%]],ListeNonClassée[%]),"")</f>
        <v/>
      </c>
      <c r="Q247" s="139" t="str">
        <f ca="1">IF(SUM(ListeNonClassée[[#This Row],[Priorisation favorable ]:[Priorisation Défavorable]])=0,"",SUM(ListeNonClassée[[#This Row],[Priorisation favorable ]:[Priorisation Défavorable]]))</f>
        <v/>
      </c>
    </row>
    <row r="248" spans="2:17" ht="12.75" customHeight="1" x14ac:dyDescent="0.2">
      <c r="B248" s="61" t="str" cm="1">
        <f t="array" aca="1" ref="B248" ca="1">IF(ROWS($1:245)&lt;=COUNTA(ListeF),INDEX(MID(ListeF,FIND("]",ListeF)+1,100),ROWS($1:245)),"")</f>
        <v/>
      </c>
      <c r="C248" s="61" t="str" cm="1">
        <f t="array" aca="1" ref="C248" ca="1">IFERROR(INDIRECT(ListeNonClassée[[#This Row],[Liste des opérations]]&amp;"!D10"),"")</f>
        <v/>
      </c>
      <c r="D248" s="137" t="str" cm="1">
        <f t="array" aca="1" ref="D248" ca="1">IFERROR(INDIRECT(ListeNonClassée[[#This Row],[Liste des opérations]]&amp;"!D12"),"")</f>
        <v/>
      </c>
      <c r="E248" s="137" t="str" cm="1">
        <f t="array" aca="1" ref="E248" ca="1">IFERROR(INDIRECT(ListeNonClassée[[#This Row],[Liste des opérations]]&amp;"!g12"),"")</f>
        <v/>
      </c>
      <c r="F248" s="66" t="str" cm="1">
        <f t="array" aca="1" ref="F248" ca="1">IFERROR(INDIRECT(ListeNonClassée[[#This Row],[Liste des opérations]]&amp;"!D65")&amp;"/"&amp;INDIRECT(ListeNonClassée[[#This Row],[Liste des opérations]]&amp;"!E65"),"")</f>
        <v/>
      </c>
      <c r="G248" s="66" t="str" cm="1">
        <f t="array" aca="1" ref="G248" ca="1">IFERROR(INDIRECT(ListeNonClassée[[#This Row],[Liste des opérations]]&amp;"!G65"),"")</f>
        <v/>
      </c>
      <c r="H248" s="66" t="str" cm="1">
        <f t="array" aca="1" ref="H248" ca="1">IFERROR(INDIRECT($B248&amp;"!D66")&amp;"/"&amp;INDIRECT($B248&amp;"!E66"),"")</f>
        <v/>
      </c>
      <c r="I248" s="66" t="str" cm="1">
        <f t="array" aca="1" ref="I248" ca="1">IFERROR(INDIRECT($B248&amp;"!G66"),"")</f>
        <v/>
      </c>
      <c r="J248" s="66" t="str" cm="1">
        <f t="array" aca="1" ref="J248" ca="1">IFERROR(INDIRECT(ListeNonClassée[[#This Row],[Liste des opérations]]&amp;"!D67")&amp;"/"&amp;INDIRECT($B248&amp;"!E67"),"")</f>
        <v/>
      </c>
      <c r="K248" s="66" t="str" cm="1">
        <f t="array" aca="1" ref="K248" ca="1">IFERROR(INDIRECT(ListeNonClassée[[#This Row],[Liste des opérations]]&amp;"!G67"),"")</f>
        <v/>
      </c>
      <c r="L248" s="66" t="str" cm="1">
        <f t="array" aca="1" ref="L248" ca="1">IFERROR(INDIRECT(ListeNonClassée[[#This Row],[Liste des opérations]]&amp;"!D68")&amp;"/"&amp;INDIRECT(ListeNonClassée[[#This Row],[Liste des opérations]]&amp;"!E68"),"")</f>
        <v/>
      </c>
      <c r="M248" s="67" t="str" cm="1">
        <f t="array" aca="1" ref="M248" ca="1">IFERROR(INDIRECT(ListeNonClassée[[#This Row],[Liste des opérations]]&amp;"!D68")/INDIRECT(ListeNonClassée[[#This Row],[Liste des opérations]]&amp;"!E68"),"")</f>
        <v/>
      </c>
      <c r="N248" s="66" t="str" cm="1">
        <f t="array" aca="1" ref="N248" ca="1">IFERROR(INDIRECT(ListeNonClassée[[#This Row],[Liste des opérations]]&amp;"!G68"),"")</f>
        <v/>
      </c>
      <c r="O248" s="139" t="str">
        <f ca="1">IF(ListeNonClassée[[#This Row],[avis]]="favorable",_xlfn.RANK.EQ(ListeNonClassée[[#This Row],[%]],ListeNonClassée[%]),"")</f>
        <v/>
      </c>
      <c r="P248" s="139" t="str">
        <f ca="1">IF(ListeNonClassée[[#This Row],[avis]]="défavorable",_xlfn.RANK.EQ(ListeNonClassée[[#This Row],[%]],ListeNonClassée[%]),"")</f>
        <v/>
      </c>
      <c r="Q248" s="139" t="str">
        <f ca="1">IF(SUM(ListeNonClassée[[#This Row],[Priorisation favorable ]:[Priorisation Défavorable]])=0,"",SUM(ListeNonClassée[[#This Row],[Priorisation favorable ]:[Priorisation Défavorable]]))</f>
        <v/>
      </c>
    </row>
    <row r="249" spans="2:17" ht="12.75" customHeight="1" x14ac:dyDescent="0.2">
      <c r="B249" s="61" t="str" cm="1">
        <f t="array" aca="1" ref="B249" ca="1">IF(ROWS($1:246)&lt;=COUNTA(ListeF),INDEX(MID(ListeF,FIND("]",ListeF)+1,100),ROWS($1:246)),"")</f>
        <v/>
      </c>
      <c r="C249" s="61" t="str" cm="1">
        <f t="array" aca="1" ref="C249" ca="1">IFERROR(INDIRECT(ListeNonClassée[[#This Row],[Liste des opérations]]&amp;"!D10"),"")</f>
        <v/>
      </c>
      <c r="D249" s="137" t="str" cm="1">
        <f t="array" aca="1" ref="D249" ca="1">IFERROR(INDIRECT(ListeNonClassée[[#This Row],[Liste des opérations]]&amp;"!D12"),"")</f>
        <v/>
      </c>
      <c r="E249" s="137" t="str" cm="1">
        <f t="array" aca="1" ref="E249" ca="1">IFERROR(INDIRECT(ListeNonClassée[[#This Row],[Liste des opérations]]&amp;"!g12"),"")</f>
        <v/>
      </c>
      <c r="F249" s="66" t="str" cm="1">
        <f t="array" aca="1" ref="F249" ca="1">IFERROR(INDIRECT(ListeNonClassée[[#This Row],[Liste des opérations]]&amp;"!D65")&amp;"/"&amp;INDIRECT(ListeNonClassée[[#This Row],[Liste des opérations]]&amp;"!E65"),"")</f>
        <v/>
      </c>
      <c r="G249" s="66" t="str" cm="1">
        <f t="array" aca="1" ref="G249" ca="1">IFERROR(INDIRECT(ListeNonClassée[[#This Row],[Liste des opérations]]&amp;"!G65"),"")</f>
        <v/>
      </c>
      <c r="H249" s="66" t="str" cm="1">
        <f t="array" aca="1" ref="H249" ca="1">IFERROR(INDIRECT($B249&amp;"!D66")&amp;"/"&amp;INDIRECT($B249&amp;"!E66"),"")</f>
        <v/>
      </c>
      <c r="I249" s="66" t="str" cm="1">
        <f t="array" aca="1" ref="I249" ca="1">IFERROR(INDIRECT($B249&amp;"!G66"),"")</f>
        <v/>
      </c>
      <c r="J249" s="66" t="str" cm="1">
        <f t="array" aca="1" ref="J249" ca="1">IFERROR(INDIRECT(ListeNonClassée[[#This Row],[Liste des opérations]]&amp;"!D67")&amp;"/"&amp;INDIRECT($B249&amp;"!E67"),"")</f>
        <v/>
      </c>
      <c r="K249" s="66" t="str" cm="1">
        <f t="array" aca="1" ref="K249" ca="1">IFERROR(INDIRECT(ListeNonClassée[[#This Row],[Liste des opérations]]&amp;"!G67"),"")</f>
        <v/>
      </c>
      <c r="L249" s="66" t="str" cm="1">
        <f t="array" aca="1" ref="L249" ca="1">IFERROR(INDIRECT(ListeNonClassée[[#This Row],[Liste des opérations]]&amp;"!D68")&amp;"/"&amp;INDIRECT(ListeNonClassée[[#This Row],[Liste des opérations]]&amp;"!E68"),"")</f>
        <v/>
      </c>
      <c r="M249" s="67" t="str" cm="1">
        <f t="array" aca="1" ref="M249" ca="1">IFERROR(INDIRECT(ListeNonClassée[[#This Row],[Liste des opérations]]&amp;"!D68")/INDIRECT(ListeNonClassée[[#This Row],[Liste des opérations]]&amp;"!E68"),"")</f>
        <v/>
      </c>
      <c r="N249" s="66" t="str" cm="1">
        <f t="array" aca="1" ref="N249" ca="1">IFERROR(INDIRECT(ListeNonClassée[[#This Row],[Liste des opérations]]&amp;"!G68"),"")</f>
        <v/>
      </c>
      <c r="O249" s="139" t="str">
        <f ca="1">IF(ListeNonClassée[[#This Row],[avis]]="favorable",_xlfn.RANK.EQ(ListeNonClassée[[#This Row],[%]],ListeNonClassée[%]),"")</f>
        <v/>
      </c>
      <c r="P249" s="139" t="str">
        <f ca="1">IF(ListeNonClassée[[#This Row],[avis]]="défavorable",_xlfn.RANK.EQ(ListeNonClassée[[#This Row],[%]],ListeNonClassée[%]),"")</f>
        <v/>
      </c>
      <c r="Q249" s="139" t="str">
        <f ca="1">IF(SUM(ListeNonClassée[[#This Row],[Priorisation favorable ]:[Priorisation Défavorable]])=0,"",SUM(ListeNonClassée[[#This Row],[Priorisation favorable ]:[Priorisation Défavorable]]))</f>
        <v/>
      </c>
    </row>
    <row r="250" spans="2:17" ht="12.75" customHeight="1" x14ac:dyDescent="0.2">
      <c r="B250" s="61" t="str" cm="1">
        <f t="array" aca="1" ref="B250" ca="1">IF(ROWS($1:247)&lt;=COUNTA(ListeF),INDEX(MID(ListeF,FIND("]",ListeF)+1,100),ROWS($1:247)),"")</f>
        <v/>
      </c>
      <c r="C250" s="61" t="str" cm="1">
        <f t="array" aca="1" ref="C250" ca="1">IFERROR(INDIRECT(ListeNonClassée[[#This Row],[Liste des opérations]]&amp;"!D10"),"")</f>
        <v/>
      </c>
      <c r="D250" s="137" t="str" cm="1">
        <f t="array" aca="1" ref="D250" ca="1">IFERROR(INDIRECT(ListeNonClassée[[#This Row],[Liste des opérations]]&amp;"!D12"),"")</f>
        <v/>
      </c>
      <c r="E250" s="137" t="str" cm="1">
        <f t="array" aca="1" ref="E250" ca="1">IFERROR(INDIRECT(ListeNonClassée[[#This Row],[Liste des opérations]]&amp;"!g12"),"")</f>
        <v/>
      </c>
      <c r="F250" s="66" t="str" cm="1">
        <f t="array" aca="1" ref="F250" ca="1">IFERROR(INDIRECT(ListeNonClassée[[#This Row],[Liste des opérations]]&amp;"!D65")&amp;"/"&amp;INDIRECT(ListeNonClassée[[#This Row],[Liste des opérations]]&amp;"!E65"),"")</f>
        <v/>
      </c>
      <c r="G250" s="66" t="str" cm="1">
        <f t="array" aca="1" ref="G250" ca="1">IFERROR(INDIRECT(ListeNonClassée[[#This Row],[Liste des opérations]]&amp;"!G65"),"")</f>
        <v/>
      </c>
      <c r="H250" s="66" t="str" cm="1">
        <f t="array" aca="1" ref="H250" ca="1">IFERROR(INDIRECT($B250&amp;"!D66")&amp;"/"&amp;INDIRECT($B250&amp;"!E66"),"")</f>
        <v/>
      </c>
      <c r="I250" s="66" t="str" cm="1">
        <f t="array" aca="1" ref="I250" ca="1">IFERROR(INDIRECT($B250&amp;"!G66"),"")</f>
        <v/>
      </c>
      <c r="J250" s="66" t="str" cm="1">
        <f t="array" aca="1" ref="J250" ca="1">IFERROR(INDIRECT(ListeNonClassée[[#This Row],[Liste des opérations]]&amp;"!D67")&amp;"/"&amp;INDIRECT($B250&amp;"!E67"),"")</f>
        <v/>
      </c>
      <c r="K250" s="66" t="str" cm="1">
        <f t="array" aca="1" ref="K250" ca="1">IFERROR(INDIRECT(ListeNonClassée[[#This Row],[Liste des opérations]]&amp;"!G67"),"")</f>
        <v/>
      </c>
      <c r="L250" s="66" t="str" cm="1">
        <f t="array" aca="1" ref="L250" ca="1">IFERROR(INDIRECT(ListeNonClassée[[#This Row],[Liste des opérations]]&amp;"!D68")&amp;"/"&amp;INDIRECT(ListeNonClassée[[#This Row],[Liste des opérations]]&amp;"!E68"),"")</f>
        <v/>
      </c>
      <c r="M250" s="67" t="str" cm="1">
        <f t="array" aca="1" ref="M250" ca="1">IFERROR(INDIRECT(ListeNonClassée[[#This Row],[Liste des opérations]]&amp;"!D68")/INDIRECT(ListeNonClassée[[#This Row],[Liste des opérations]]&amp;"!E68"),"")</f>
        <v/>
      </c>
      <c r="N250" s="66" t="str" cm="1">
        <f t="array" aca="1" ref="N250" ca="1">IFERROR(INDIRECT(ListeNonClassée[[#This Row],[Liste des opérations]]&amp;"!G68"),"")</f>
        <v/>
      </c>
      <c r="O250" s="139" t="str">
        <f ca="1">IF(ListeNonClassée[[#This Row],[avis]]="favorable",_xlfn.RANK.EQ(ListeNonClassée[[#This Row],[%]],ListeNonClassée[%]),"")</f>
        <v/>
      </c>
      <c r="P250" s="139" t="str">
        <f ca="1">IF(ListeNonClassée[[#This Row],[avis]]="défavorable",_xlfn.RANK.EQ(ListeNonClassée[[#This Row],[%]],ListeNonClassée[%]),"")</f>
        <v/>
      </c>
      <c r="Q250" s="139" t="str">
        <f ca="1">IF(SUM(ListeNonClassée[[#This Row],[Priorisation favorable ]:[Priorisation Défavorable]])=0,"",SUM(ListeNonClassée[[#This Row],[Priorisation favorable ]:[Priorisation Défavorable]]))</f>
        <v/>
      </c>
    </row>
    <row r="251" spans="2:17" ht="12.75" customHeight="1" x14ac:dyDescent="0.2">
      <c r="B251" s="61" t="str" cm="1">
        <f t="array" aca="1" ref="B251" ca="1">IF(ROWS($1:248)&lt;=COUNTA(ListeF),INDEX(MID(ListeF,FIND("]",ListeF)+1,100),ROWS($1:248)),"")</f>
        <v/>
      </c>
      <c r="C251" s="61" t="str" cm="1">
        <f t="array" aca="1" ref="C251" ca="1">IFERROR(INDIRECT(ListeNonClassée[[#This Row],[Liste des opérations]]&amp;"!D10"),"")</f>
        <v/>
      </c>
      <c r="D251" s="137" t="str" cm="1">
        <f t="array" aca="1" ref="D251" ca="1">IFERROR(INDIRECT(ListeNonClassée[[#This Row],[Liste des opérations]]&amp;"!D12"),"")</f>
        <v/>
      </c>
      <c r="E251" s="137" t="str" cm="1">
        <f t="array" aca="1" ref="E251" ca="1">IFERROR(INDIRECT(ListeNonClassée[[#This Row],[Liste des opérations]]&amp;"!g12"),"")</f>
        <v/>
      </c>
      <c r="F251" s="66" t="str" cm="1">
        <f t="array" aca="1" ref="F251" ca="1">IFERROR(INDIRECT(ListeNonClassée[[#This Row],[Liste des opérations]]&amp;"!D65")&amp;"/"&amp;INDIRECT(ListeNonClassée[[#This Row],[Liste des opérations]]&amp;"!E65"),"")</f>
        <v/>
      </c>
      <c r="G251" s="66" t="str" cm="1">
        <f t="array" aca="1" ref="G251" ca="1">IFERROR(INDIRECT(ListeNonClassée[[#This Row],[Liste des opérations]]&amp;"!G65"),"")</f>
        <v/>
      </c>
      <c r="H251" s="66" t="str" cm="1">
        <f t="array" aca="1" ref="H251" ca="1">IFERROR(INDIRECT($B251&amp;"!D66")&amp;"/"&amp;INDIRECT($B251&amp;"!E66"),"")</f>
        <v/>
      </c>
      <c r="I251" s="66" t="str" cm="1">
        <f t="array" aca="1" ref="I251" ca="1">IFERROR(INDIRECT($B251&amp;"!G66"),"")</f>
        <v/>
      </c>
      <c r="J251" s="66" t="str" cm="1">
        <f t="array" aca="1" ref="J251" ca="1">IFERROR(INDIRECT(ListeNonClassée[[#This Row],[Liste des opérations]]&amp;"!D67")&amp;"/"&amp;INDIRECT($B251&amp;"!E67"),"")</f>
        <v/>
      </c>
      <c r="K251" s="66" t="str" cm="1">
        <f t="array" aca="1" ref="K251" ca="1">IFERROR(INDIRECT(ListeNonClassée[[#This Row],[Liste des opérations]]&amp;"!G67"),"")</f>
        <v/>
      </c>
      <c r="L251" s="66" t="str" cm="1">
        <f t="array" aca="1" ref="L251" ca="1">IFERROR(INDIRECT(ListeNonClassée[[#This Row],[Liste des opérations]]&amp;"!D68")&amp;"/"&amp;INDIRECT(ListeNonClassée[[#This Row],[Liste des opérations]]&amp;"!E68"),"")</f>
        <v/>
      </c>
      <c r="M251" s="67" t="str" cm="1">
        <f t="array" aca="1" ref="M251" ca="1">IFERROR(INDIRECT(ListeNonClassée[[#This Row],[Liste des opérations]]&amp;"!D68")/INDIRECT(ListeNonClassée[[#This Row],[Liste des opérations]]&amp;"!E68"),"")</f>
        <v/>
      </c>
      <c r="N251" s="66" t="str" cm="1">
        <f t="array" aca="1" ref="N251" ca="1">IFERROR(INDIRECT(ListeNonClassée[[#This Row],[Liste des opérations]]&amp;"!G68"),"")</f>
        <v/>
      </c>
      <c r="O251" s="139" t="str">
        <f ca="1">IF(ListeNonClassée[[#This Row],[avis]]="favorable",_xlfn.RANK.EQ(ListeNonClassée[[#This Row],[%]],ListeNonClassée[%]),"")</f>
        <v/>
      </c>
      <c r="P251" s="139" t="str">
        <f ca="1">IF(ListeNonClassée[[#This Row],[avis]]="défavorable",_xlfn.RANK.EQ(ListeNonClassée[[#This Row],[%]],ListeNonClassée[%]),"")</f>
        <v/>
      </c>
      <c r="Q251" s="139" t="str">
        <f ca="1">IF(SUM(ListeNonClassée[[#This Row],[Priorisation favorable ]:[Priorisation Défavorable]])=0,"",SUM(ListeNonClassée[[#This Row],[Priorisation favorable ]:[Priorisation Défavorable]]))</f>
        <v/>
      </c>
    </row>
    <row r="252" spans="2:17" ht="12.75" customHeight="1" x14ac:dyDescent="0.2">
      <c r="B252" s="61" t="str" cm="1">
        <f t="array" aca="1" ref="B252" ca="1">IF(ROWS($1:249)&lt;=COUNTA(ListeF),INDEX(MID(ListeF,FIND("]",ListeF)+1,100),ROWS($1:249)),"")</f>
        <v/>
      </c>
      <c r="C252" s="61" t="str" cm="1">
        <f t="array" aca="1" ref="C252" ca="1">IFERROR(INDIRECT(ListeNonClassée[[#This Row],[Liste des opérations]]&amp;"!D10"),"")</f>
        <v/>
      </c>
      <c r="D252" s="137" t="str" cm="1">
        <f t="array" aca="1" ref="D252" ca="1">IFERROR(INDIRECT(ListeNonClassée[[#This Row],[Liste des opérations]]&amp;"!D12"),"")</f>
        <v/>
      </c>
      <c r="E252" s="137" t="str" cm="1">
        <f t="array" aca="1" ref="E252" ca="1">IFERROR(INDIRECT(ListeNonClassée[[#This Row],[Liste des opérations]]&amp;"!g12"),"")</f>
        <v/>
      </c>
      <c r="F252" s="66" t="str" cm="1">
        <f t="array" aca="1" ref="F252" ca="1">IFERROR(INDIRECT(ListeNonClassée[[#This Row],[Liste des opérations]]&amp;"!D65")&amp;"/"&amp;INDIRECT(ListeNonClassée[[#This Row],[Liste des opérations]]&amp;"!E65"),"")</f>
        <v/>
      </c>
      <c r="G252" s="66" t="str" cm="1">
        <f t="array" aca="1" ref="G252" ca="1">IFERROR(INDIRECT(ListeNonClassée[[#This Row],[Liste des opérations]]&amp;"!G65"),"")</f>
        <v/>
      </c>
      <c r="H252" s="66" t="str" cm="1">
        <f t="array" aca="1" ref="H252" ca="1">IFERROR(INDIRECT($B252&amp;"!D66")&amp;"/"&amp;INDIRECT($B252&amp;"!E66"),"")</f>
        <v/>
      </c>
      <c r="I252" s="66" t="str" cm="1">
        <f t="array" aca="1" ref="I252" ca="1">IFERROR(INDIRECT($B252&amp;"!G66"),"")</f>
        <v/>
      </c>
      <c r="J252" s="66" t="str" cm="1">
        <f t="array" aca="1" ref="J252" ca="1">IFERROR(INDIRECT(ListeNonClassée[[#This Row],[Liste des opérations]]&amp;"!D67")&amp;"/"&amp;INDIRECT($B252&amp;"!E67"),"")</f>
        <v/>
      </c>
      <c r="K252" s="66" t="str" cm="1">
        <f t="array" aca="1" ref="K252" ca="1">IFERROR(INDIRECT(ListeNonClassée[[#This Row],[Liste des opérations]]&amp;"!G67"),"")</f>
        <v/>
      </c>
      <c r="L252" s="66" t="str" cm="1">
        <f t="array" aca="1" ref="L252" ca="1">IFERROR(INDIRECT(ListeNonClassée[[#This Row],[Liste des opérations]]&amp;"!D68")&amp;"/"&amp;INDIRECT(ListeNonClassée[[#This Row],[Liste des opérations]]&amp;"!E68"),"")</f>
        <v/>
      </c>
      <c r="M252" s="67" t="str" cm="1">
        <f t="array" aca="1" ref="M252" ca="1">IFERROR(INDIRECT(ListeNonClassée[[#This Row],[Liste des opérations]]&amp;"!D68")/INDIRECT(ListeNonClassée[[#This Row],[Liste des opérations]]&amp;"!E68"),"")</f>
        <v/>
      </c>
      <c r="N252" s="66" t="str" cm="1">
        <f t="array" aca="1" ref="N252" ca="1">IFERROR(INDIRECT(ListeNonClassée[[#This Row],[Liste des opérations]]&amp;"!G68"),"")</f>
        <v/>
      </c>
      <c r="O252" s="139" t="str">
        <f ca="1">IF(ListeNonClassée[[#This Row],[avis]]="favorable",_xlfn.RANK.EQ(ListeNonClassée[[#This Row],[%]],ListeNonClassée[%]),"")</f>
        <v/>
      </c>
      <c r="P252" s="139" t="str">
        <f ca="1">IF(ListeNonClassée[[#This Row],[avis]]="défavorable",_xlfn.RANK.EQ(ListeNonClassée[[#This Row],[%]],ListeNonClassée[%]),"")</f>
        <v/>
      </c>
      <c r="Q252" s="139" t="str">
        <f ca="1">IF(SUM(ListeNonClassée[[#This Row],[Priorisation favorable ]:[Priorisation Défavorable]])=0,"",SUM(ListeNonClassée[[#This Row],[Priorisation favorable ]:[Priorisation Défavorable]]))</f>
        <v/>
      </c>
    </row>
    <row r="253" spans="2:17" ht="12.75" customHeight="1" x14ac:dyDescent="0.2">
      <c r="B253" s="61" t="str" cm="1">
        <f t="array" aca="1" ref="B253" ca="1">IF(ROWS($1:250)&lt;=COUNTA(ListeF),INDEX(MID(ListeF,FIND("]",ListeF)+1,100),ROWS($1:250)),"")</f>
        <v/>
      </c>
      <c r="C253" s="61" t="str" cm="1">
        <f t="array" aca="1" ref="C253" ca="1">IFERROR(INDIRECT(ListeNonClassée[[#This Row],[Liste des opérations]]&amp;"!D10"),"")</f>
        <v/>
      </c>
      <c r="D253" s="137" t="str" cm="1">
        <f t="array" aca="1" ref="D253" ca="1">IFERROR(INDIRECT(ListeNonClassée[[#This Row],[Liste des opérations]]&amp;"!D12"),"")</f>
        <v/>
      </c>
      <c r="E253" s="137" t="str" cm="1">
        <f t="array" aca="1" ref="E253" ca="1">IFERROR(INDIRECT(ListeNonClassée[[#This Row],[Liste des opérations]]&amp;"!g12"),"")</f>
        <v/>
      </c>
      <c r="F253" s="66" t="str" cm="1">
        <f t="array" aca="1" ref="F253" ca="1">IFERROR(INDIRECT(ListeNonClassée[[#This Row],[Liste des opérations]]&amp;"!D65")&amp;"/"&amp;INDIRECT(ListeNonClassée[[#This Row],[Liste des opérations]]&amp;"!E65"),"")</f>
        <v/>
      </c>
      <c r="G253" s="66" t="str" cm="1">
        <f t="array" aca="1" ref="G253" ca="1">IFERROR(INDIRECT(ListeNonClassée[[#This Row],[Liste des opérations]]&amp;"!G65"),"")</f>
        <v/>
      </c>
      <c r="H253" s="66" t="str" cm="1">
        <f t="array" aca="1" ref="H253" ca="1">IFERROR(INDIRECT($B253&amp;"!D66")&amp;"/"&amp;INDIRECT($B253&amp;"!E66"),"")</f>
        <v/>
      </c>
      <c r="I253" s="66" t="str" cm="1">
        <f t="array" aca="1" ref="I253" ca="1">IFERROR(INDIRECT($B253&amp;"!G66"),"")</f>
        <v/>
      </c>
      <c r="J253" s="66" t="str" cm="1">
        <f t="array" aca="1" ref="J253" ca="1">IFERROR(INDIRECT(ListeNonClassée[[#This Row],[Liste des opérations]]&amp;"!D67")&amp;"/"&amp;INDIRECT($B253&amp;"!E67"),"")</f>
        <v/>
      </c>
      <c r="K253" s="66" t="str" cm="1">
        <f t="array" aca="1" ref="K253" ca="1">IFERROR(INDIRECT(ListeNonClassée[[#This Row],[Liste des opérations]]&amp;"!G67"),"")</f>
        <v/>
      </c>
      <c r="L253" s="66" t="str" cm="1">
        <f t="array" aca="1" ref="L253" ca="1">IFERROR(INDIRECT(ListeNonClassée[[#This Row],[Liste des opérations]]&amp;"!D68")&amp;"/"&amp;INDIRECT(ListeNonClassée[[#This Row],[Liste des opérations]]&amp;"!E68"),"")</f>
        <v/>
      </c>
      <c r="M253" s="67" t="str" cm="1">
        <f t="array" aca="1" ref="M253" ca="1">IFERROR(INDIRECT(ListeNonClassée[[#This Row],[Liste des opérations]]&amp;"!D68")/INDIRECT(ListeNonClassée[[#This Row],[Liste des opérations]]&amp;"!E68"),"")</f>
        <v/>
      </c>
      <c r="N253" s="66" t="str" cm="1">
        <f t="array" aca="1" ref="N253" ca="1">IFERROR(INDIRECT(ListeNonClassée[[#This Row],[Liste des opérations]]&amp;"!G68"),"")</f>
        <v/>
      </c>
      <c r="O253" s="139" t="str">
        <f ca="1">IF(ListeNonClassée[[#This Row],[avis]]="favorable",_xlfn.RANK.EQ(ListeNonClassée[[#This Row],[%]],ListeNonClassée[%]),"")</f>
        <v/>
      </c>
      <c r="P253" s="139" t="str">
        <f ca="1">IF(ListeNonClassée[[#This Row],[avis]]="défavorable",_xlfn.RANK.EQ(ListeNonClassée[[#This Row],[%]],ListeNonClassée[%]),"")</f>
        <v/>
      </c>
      <c r="Q253" s="139" t="str">
        <f ca="1">IF(SUM(ListeNonClassée[[#This Row],[Priorisation favorable ]:[Priorisation Défavorable]])=0,"",SUM(ListeNonClassée[[#This Row],[Priorisation favorable ]:[Priorisation Défavorable]]))</f>
        <v/>
      </c>
    </row>
    <row r="254" spans="2:17" ht="12.75" customHeight="1" x14ac:dyDescent="0.2">
      <c r="B254" s="61" t="str" cm="1">
        <f t="array" aca="1" ref="B254" ca="1">IF(ROWS($1:251)&lt;=COUNTA(ListeF),INDEX(MID(ListeF,FIND("]",ListeF)+1,100),ROWS($1:251)),"")</f>
        <v/>
      </c>
      <c r="C254" s="61" t="str" cm="1">
        <f t="array" aca="1" ref="C254" ca="1">IFERROR(INDIRECT(ListeNonClassée[[#This Row],[Liste des opérations]]&amp;"!D10"),"")</f>
        <v/>
      </c>
      <c r="D254" s="137" t="str" cm="1">
        <f t="array" aca="1" ref="D254" ca="1">IFERROR(INDIRECT(ListeNonClassée[[#This Row],[Liste des opérations]]&amp;"!D12"),"")</f>
        <v/>
      </c>
      <c r="E254" s="137" t="str" cm="1">
        <f t="array" aca="1" ref="E254" ca="1">IFERROR(INDIRECT(ListeNonClassée[[#This Row],[Liste des opérations]]&amp;"!g12"),"")</f>
        <v/>
      </c>
      <c r="F254" s="66" t="str" cm="1">
        <f t="array" aca="1" ref="F254" ca="1">IFERROR(INDIRECT(ListeNonClassée[[#This Row],[Liste des opérations]]&amp;"!D65")&amp;"/"&amp;INDIRECT(ListeNonClassée[[#This Row],[Liste des opérations]]&amp;"!E65"),"")</f>
        <v/>
      </c>
      <c r="G254" s="66" t="str" cm="1">
        <f t="array" aca="1" ref="G254" ca="1">IFERROR(INDIRECT(ListeNonClassée[[#This Row],[Liste des opérations]]&amp;"!G65"),"")</f>
        <v/>
      </c>
      <c r="H254" s="66" t="str" cm="1">
        <f t="array" aca="1" ref="H254" ca="1">IFERROR(INDIRECT($B254&amp;"!D66")&amp;"/"&amp;INDIRECT($B254&amp;"!E66"),"")</f>
        <v/>
      </c>
      <c r="I254" s="66" t="str" cm="1">
        <f t="array" aca="1" ref="I254" ca="1">IFERROR(INDIRECT($B254&amp;"!G66"),"")</f>
        <v/>
      </c>
      <c r="J254" s="66" t="str" cm="1">
        <f t="array" aca="1" ref="J254" ca="1">IFERROR(INDIRECT(ListeNonClassée[[#This Row],[Liste des opérations]]&amp;"!D67")&amp;"/"&amp;INDIRECT($B254&amp;"!E67"),"")</f>
        <v/>
      </c>
      <c r="K254" s="66" t="str" cm="1">
        <f t="array" aca="1" ref="K254" ca="1">IFERROR(INDIRECT(ListeNonClassée[[#This Row],[Liste des opérations]]&amp;"!G67"),"")</f>
        <v/>
      </c>
      <c r="L254" s="66" t="str" cm="1">
        <f t="array" aca="1" ref="L254" ca="1">IFERROR(INDIRECT(ListeNonClassée[[#This Row],[Liste des opérations]]&amp;"!D68")&amp;"/"&amp;INDIRECT(ListeNonClassée[[#This Row],[Liste des opérations]]&amp;"!E68"),"")</f>
        <v/>
      </c>
      <c r="M254" s="67" t="str" cm="1">
        <f t="array" aca="1" ref="M254" ca="1">IFERROR(INDIRECT(ListeNonClassée[[#This Row],[Liste des opérations]]&amp;"!D68")/INDIRECT(ListeNonClassée[[#This Row],[Liste des opérations]]&amp;"!E68"),"")</f>
        <v/>
      </c>
      <c r="N254" s="66" t="str" cm="1">
        <f t="array" aca="1" ref="N254" ca="1">IFERROR(INDIRECT(ListeNonClassée[[#This Row],[Liste des opérations]]&amp;"!G68"),"")</f>
        <v/>
      </c>
      <c r="O254" s="139" t="str">
        <f ca="1">IF(ListeNonClassée[[#This Row],[avis]]="favorable",_xlfn.RANK.EQ(ListeNonClassée[[#This Row],[%]],ListeNonClassée[%]),"")</f>
        <v/>
      </c>
      <c r="P254" s="139" t="str">
        <f ca="1">IF(ListeNonClassée[[#This Row],[avis]]="défavorable",_xlfn.RANK.EQ(ListeNonClassée[[#This Row],[%]],ListeNonClassée[%]),"")</f>
        <v/>
      </c>
      <c r="Q254" s="139" t="str">
        <f ca="1">IF(SUM(ListeNonClassée[[#This Row],[Priorisation favorable ]:[Priorisation Défavorable]])=0,"",SUM(ListeNonClassée[[#This Row],[Priorisation favorable ]:[Priorisation Défavorable]]))</f>
        <v/>
      </c>
    </row>
    <row r="255" spans="2:17" ht="12.75" customHeight="1" x14ac:dyDescent="0.2">
      <c r="B255" s="61" t="str" cm="1">
        <f t="array" aca="1" ref="B255" ca="1">IF(ROWS($1:252)&lt;=COUNTA(ListeF),INDEX(MID(ListeF,FIND("]",ListeF)+1,100),ROWS($1:252)),"")</f>
        <v/>
      </c>
      <c r="C255" s="61" t="str" cm="1">
        <f t="array" aca="1" ref="C255" ca="1">IFERROR(INDIRECT(ListeNonClassée[[#This Row],[Liste des opérations]]&amp;"!D10"),"")</f>
        <v/>
      </c>
      <c r="D255" s="137" t="str" cm="1">
        <f t="array" aca="1" ref="D255" ca="1">IFERROR(INDIRECT(ListeNonClassée[[#This Row],[Liste des opérations]]&amp;"!D12"),"")</f>
        <v/>
      </c>
      <c r="E255" s="137" t="str" cm="1">
        <f t="array" aca="1" ref="E255" ca="1">IFERROR(INDIRECT(ListeNonClassée[[#This Row],[Liste des opérations]]&amp;"!g12"),"")</f>
        <v/>
      </c>
      <c r="F255" s="66" t="str" cm="1">
        <f t="array" aca="1" ref="F255" ca="1">IFERROR(INDIRECT(ListeNonClassée[[#This Row],[Liste des opérations]]&amp;"!D65")&amp;"/"&amp;INDIRECT(ListeNonClassée[[#This Row],[Liste des opérations]]&amp;"!E65"),"")</f>
        <v/>
      </c>
      <c r="G255" s="66" t="str" cm="1">
        <f t="array" aca="1" ref="G255" ca="1">IFERROR(INDIRECT(ListeNonClassée[[#This Row],[Liste des opérations]]&amp;"!G65"),"")</f>
        <v/>
      </c>
      <c r="H255" s="66" t="str" cm="1">
        <f t="array" aca="1" ref="H255" ca="1">IFERROR(INDIRECT($B255&amp;"!D66")&amp;"/"&amp;INDIRECT($B255&amp;"!E66"),"")</f>
        <v/>
      </c>
      <c r="I255" s="66" t="str" cm="1">
        <f t="array" aca="1" ref="I255" ca="1">IFERROR(INDIRECT($B255&amp;"!G66"),"")</f>
        <v/>
      </c>
      <c r="J255" s="66" t="str" cm="1">
        <f t="array" aca="1" ref="J255" ca="1">IFERROR(INDIRECT(ListeNonClassée[[#This Row],[Liste des opérations]]&amp;"!D67")&amp;"/"&amp;INDIRECT($B255&amp;"!E67"),"")</f>
        <v/>
      </c>
      <c r="K255" s="66" t="str" cm="1">
        <f t="array" aca="1" ref="K255" ca="1">IFERROR(INDIRECT(ListeNonClassée[[#This Row],[Liste des opérations]]&amp;"!G67"),"")</f>
        <v/>
      </c>
      <c r="L255" s="66" t="str" cm="1">
        <f t="array" aca="1" ref="L255" ca="1">IFERROR(INDIRECT(ListeNonClassée[[#This Row],[Liste des opérations]]&amp;"!D68")&amp;"/"&amp;INDIRECT(ListeNonClassée[[#This Row],[Liste des opérations]]&amp;"!E68"),"")</f>
        <v/>
      </c>
      <c r="M255" s="67" t="str" cm="1">
        <f t="array" aca="1" ref="M255" ca="1">IFERROR(INDIRECT(ListeNonClassée[[#This Row],[Liste des opérations]]&amp;"!D68")/INDIRECT(ListeNonClassée[[#This Row],[Liste des opérations]]&amp;"!E68"),"")</f>
        <v/>
      </c>
      <c r="N255" s="66" t="str" cm="1">
        <f t="array" aca="1" ref="N255" ca="1">IFERROR(INDIRECT(ListeNonClassée[[#This Row],[Liste des opérations]]&amp;"!G68"),"")</f>
        <v/>
      </c>
      <c r="O255" s="139" t="str">
        <f ca="1">IF(ListeNonClassée[[#This Row],[avis]]="favorable",_xlfn.RANK.EQ(ListeNonClassée[[#This Row],[%]],ListeNonClassée[%]),"")</f>
        <v/>
      </c>
      <c r="P255" s="139" t="str">
        <f ca="1">IF(ListeNonClassée[[#This Row],[avis]]="défavorable",_xlfn.RANK.EQ(ListeNonClassée[[#This Row],[%]],ListeNonClassée[%]),"")</f>
        <v/>
      </c>
      <c r="Q255" s="139" t="str">
        <f ca="1">IF(SUM(ListeNonClassée[[#This Row],[Priorisation favorable ]:[Priorisation Défavorable]])=0,"",SUM(ListeNonClassée[[#This Row],[Priorisation favorable ]:[Priorisation Défavorable]]))</f>
        <v/>
      </c>
    </row>
    <row r="256" spans="2:17" ht="12.75" customHeight="1" x14ac:dyDescent="0.2">
      <c r="B256" s="61" t="str" cm="1">
        <f t="array" aca="1" ref="B256" ca="1">IF(ROWS($1:253)&lt;=COUNTA(ListeF),INDEX(MID(ListeF,FIND("]",ListeF)+1,100),ROWS($1:253)),"")</f>
        <v/>
      </c>
      <c r="C256" s="61" t="str" cm="1">
        <f t="array" aca="1" ref="C256" ca="1">IFERROR(INDIRECT(ListeNonClassée[[#This Row],[Liste des opérations]]&amp;"!D10"),"")</f>
        <v/>
      </c>
      <c r="D256" s="137" t="str" cm="1">
        <f t="array" aca="1" ref="D256" ca="1">IFERROR(INDIRECT(ListeNonClassée[[#This Row],[Liste des opérations]]&amp;"!D12"),"")</f>
        <v/>
      </c>
      <c r="E256" s="137" t="str" cm="1">
        <f t="array" aca="1" ref="E256" ca="1">IFERROR(INDIRECT(ListeNonClassée[[#This Row],[Liste des opérations]]&amp;"!g12"),"")</f>
        <v/>
      </c>
      <c r="F256" s="66" t="str" cm="1">
        <f t="array" aca="1" ref="F256" ca="1">IFERROR(INDIRECT(ListeNonClassée[[#This Row],[Liste des opérations]]&amp;"!D65")&amp;"/"&amp;INDIRECT(ListeNonClassée[[#This Row],[Liste des opérations]]&amp;"!E65"),"")</f>
        <v/>
      </c>
      <c r="G256" s="66" t="str" cm="1">
        <f t="array" aca="1" ref="G256" ca="1">IFERROR(INDIRECT(ListeNonClassée[[#This Row],[Liste des opérations]]&amp;"!G65"),"")</f>
        <v/>
      </c>
      <c r="H256" s="66" t="str" cm="1">
        <f t="array" aca="1" ref="H256" ca="1">IFERROR(INDIRECT($B256&amp;"!D66")&amp;"/"&amp;INDIRECT($B256&amp;"!E66"),"")</f>
        <v/>
      </c>
      <c r="I256" s="66" t="str" cm="1">
        <f t="array" aca="1" ref="I256" ca="1">IFERROR(INDIRECT($B256&amp;"!G66"),"")</f>
        <v/>
      </c>
      <c r="J256" s="66" t="str" cm="1">
        <f t="array" aca="1" ref="J256" ca="1">IFERROR(INDIRECT(ListeNonClassée[[#This Row],[Liste des opérations]]&amp;"!D67")&amp;"/"&amp;INDIRECT($B256&amp;"!E67"),"")</f>
        <v/>
      </c>
      <c r="K256" s="66" t="str" cm="1">
        <f t="array" aca="1" ref="K256" ca="1">IFERROR(INDIRECT(ListeNonClassée[[#This Row],[Liste des opérations]]&amp;"!G67"),"")</f>
        <v/>
      </c>
      <c r="L256" s="66" t="str" cm="1">
        <f t="array" aca="1" ref="L256" ca="1">IFERROR(INDIRECT(ListeNonClassée[[#This Row],[Liste des opérations]]&amp;"!D68")&amp;"/"&amp;INDIRECT(ListeNonClassée[[#This Row],[Liste des opérations]]&amp;"!E68"),"")</f>
        <v/>
      </c>
      <c r="M256" s="67" t="str" cm="1">
        <f t="array" aca="1" ref="M256" ca="1">IFERROR(INDIRECT(ListeNonClassée[[#This Row],[Liste des opérations]]&amp;"!D68")/INDIRECT(ListeNonClassée[[#This Row],[Liste des opérations]]&amp;"!E68"),"")</f>
        <v/>
      </c>
      <c r="N256" s="66" t="str" cm="1">
        <f t="array" aca="1" ref="N256" ca="1">IFERROR(INDIRECT(ListeNonClassée[[#This Row],[Liste des opérations]]&amp;"!G68"),"")</f>
        <v/>
      </c>
      <c r="O256" s="139" t="str">
        <f ca="1">IF(ListeNonClassée[[#This Row],[avis]]="favorable",_xlfn.RANK.EQ(ListeNonClassée[[#This Row],[%]],ListeNonClassée[%]),"")</f>
        <v/>
      </c>
      <c r="P256" s="139" t="str">
        <f ca="1">IF(ListeNonClassée[[#This Row],[avis]]="défavorable",_xlfn.RANK.EQ(ListeNonClassée[[#This Row],[%]],ListeNonClassée[%]),"")</f>
        <v/>
      </c>
      <c r="Q256" s="139" t="str">
        <f ca="1">IF(SUM(ListeNonClassée[[#This Row],[Priorisation favorable ]:[Priorisation Défavorable]])=0,"",SUM(ListeNonClassée[[#This Row],[Priorisation favorable ]:[Priorisation Défavorable]]))</f>
        <v/>
      </c>
    </row>
    <row r="257" spans="2:17" ht="12.75" customHeight="1" x14ac:dyDescent="0.2">
      <c r="B257" s="61" t="str" cm="1">
        <f t="array" aca="1" ref="B257" ca="1">IF(ROWS($1:254)&lt;=COUNTA(ListeF),INDEX(MID(ListeF,FIND("]",ListeF)+1,100),ROWS($1:254)),"")</f>
        <v/>
      </c>
      <c r="C257" s="61" t="str" cm="1">
        <f t="array" aca="1" ref="C257" ca="1">IFERROR(INDIRECT(ListeNonClassée[[#This Row],[Liste des opérations]]&amp;"!D10"),"")</f>
        <v/>
      </c>
      <c r="D257" s="137" t="str" cm="1">
        <f t="array" aca="1" ref="D257" ca="1">IFERROR(INDIRECT(ListeNonClassée[[#This Row],[Liste des opérations]]&amp;"!D12"),"")</f>
        <v/>
      </c>
      <c r="E257" s="137" t="str" cm="1">
        <f t="array" aca="1" ref="E257" ca="1">IFERROR(INDIRECT(ListeNonClassée[[#This Row],[Liste des opérations]]&amp;"!g12"),"")</f>
        <v/>
      </c>
      <c r="F257" s="66" t="str" cm="1">
        <f t="array" aca="1" ref="F257" ca="1">IFERROR(INDIRECT(ListeNonClassée[[#This Row],[Liste des opérations]]&amp;"!D65")&amp;"/"&amp;INDIRECT(ListeNonClassée[[#This Row],[Liste des opérations]]&amp;"!E65"),"")</f>
        <v/>
      </c>
      <c r="G257" s="66" t="str" cm="1">
        <f t="array" aca="1" ref="G257" ca="1">IFERROR(INDIRECT(ListeNonClassée[[#This Row],[Liste des opérations]]&amp;"!G65"),"")</f>
        <v/>
      </c>
      <c r="H257" s="66" t="str" cm="1">
        <f t="array" aca="1" ref="H257" ca="1">IFERROR(INDIRECT($B257&amp;"!D66")&amp;"/"&amp;INDIRECT($B257&amp;"!E66"),"")</f>
        <v/>
      </c>
      <c r="I257" s="66" t="str" cm="1">
        <f t="array" aca="1" ref="I257" ca="1">IFERROR(INDIRECT($B257&amp;"!G66"),"")</f>
        <v/>
      </c>
      <c r="J257" s="66" t="str" cm="1">
        <f t="array" aca="1" ref="J257" ca="1">IFERROR(INDIRECT(ListeNonClassée[[#This Row],[Liste des opérations]]&amp;"!D67")&amp;"/"&amp;INDIRECT($B257&amp;"!E67"),"")</f>
        <v/>
      </c>
      <c r="K257" s="66" t="str" cm="1">
        <f t="array" aca="1" ref="K257" ca="1">IFERROR(INDIRECT(ListeNonClassée[[#This Row],[Liste des opérations]]&amp;"!G67"),"")</f>
        <v/>
      </c>
      <c r="L257" s="66" t="str" cm="1">
        <f t="array" aca="1" ref="L257" ca="1">IFERROR(INDIRECT(ListeNonClassée[[#This Row],[Liste des opérations]]&amp;"!D68")&amp;"/"&amp;INDIRECT(ListeNonClassée[[#This Row],[Liste des opérations]]&amp;"!E68"),"")</f>
        <v/>
      </c>
      <c r="M257" s="67" t="str" cm="1">
        <f t="array" aca="1" ref="M257" ca="1">IFERROR(INDIRECT(ListeNonClassée[[#This Row],[Liste des opérations]]&amp;"!D68")/INDIRECT(ListeNonClassée[[#This Row],[Liste des opérations]]&amp;"!E68"),"")</f>
        <v/>
      </c>
      <c r="N257" s="66" t="str" cm="1">
        <f t="array" aca="1" ref="N257" ca="1">IFERROR(INDIRECT(ListeNonClassée[[#This Row],[Liste des opérations]]&amp;"!G68"),"")</f>
        <v/>
      </c>
      <c r="O257" s="139" t="str">
        <f ca="1">IF(ListeNonClassée[[#This Row],[avis]]="favorable",_xlfn.RANK.EQ(ListeNonClassée[[#This Row],[%]],ListeNonClassée[%]),"")</f>
        <v/>
      </c>
      <c r="P257" s="139" t="str">
        <f ca="1">IF(ListeNonClassée[[#This Row],[avis]]="défavorable",_xlfn.RANK.EQ(ListeNonClassée[[#This Row],[%]],ListeNonClassée[%]),"")</f>
        <v/>
      </c>
      <c r="Q257" s="139" t="str">
        <f ca="1">IF(SUM(ListeNonClassée[[#This Row],[Priorisation favorable ]:[Priorisation Défavorable]])=0,"",SUM(ListeNonClassée[[#This Row],[Priorisation favorable ]:[Priorisation Défavorable]]))</f>
        <v/>
      </c>
    </row>
    <row r="258" spans="2:17" ht="12.75" customHeight="1" x14ac:dyDescent="0.2">
      <c r="B258" s="61" t="str" cm="1">
        <f t="array" aca="1" ref="B258" ca="1">IF(ROWS($1:255)&lt;=COUNTA(ListeF),INDEX(MID(ListeF,FIND("]",ListeF)+1,100),ROWS($1:255)),"")</f>
        <v/>
      </c>
      <c r="C258" s="61" t="str" cm="1">
        <f t="array" aca="1" ref="C258" ca="1">IFERROR(INDIRECT(ListeNonClassée[[#This Row],[Liste des opérations]]&amp;"!D10"),"")</f>
        <v/>
      </c>
      <c r="D258" s="137" t="str" cm="1">
        <f t="array" aca="1" ref="D258" ca="1">IFERROR(INDIRECT(ListeNonClassée[[#This Row],[Liste des opérations]]&amp;"!D12"),"")</f>
        <v/>
      </c>
      <c r="E258" s="137" t="str" cm="1">
        <f t="array" aca="1" ref="E258" ca="1">IFERROR(INDIRECT(ListeNonClassée[[#This Row],[Liste des opérations]]&amp;"!g12"),"")</f>
        <v/>
      </c>
      <c r="F258" s="66" t="str" cm="1">
        <f t="array" aca="1" ref="F258" ca="1">IFERROR(INDIRECT(ListeNonClassée[[#This Row],[Liste des opérations]]&amp;"!D65")&amp;"/"&amp;INDIRECT(ListeNonClassée[[#This Row],[Liste des opérations]]&amp;"!E65"),"")</f>
        <v/>
      </c>
      <c r="G258" s="66" t="str" cm="1">
        <f t="array" aca="1" ref="G258" ca="1">IFERROR(INDIRECT(ListeNonClassée[[#This Row],[Liste des opérations]]&amp;"!G65"),"")</f>
        <v/>
      </c>
      <c r="H258" s="66" t="str" cm="1">
        <f t="array" aca="1" ref="H258" ca="1">IFERROR(INDIRECT($B258&amp;"!D66")&amp;"/"&amp;INDIRECT($B258&amp;"!E66"),"")</f>
        <v/>
      </c>
      <c r="I258" s="66" t="str" cm="1">
        <f t="array" aca="1" ref="I258" ca="1">IFERROR(INDIRECT($B258&amp;"!G66"),"")</f>
        <v/>
      </c>
      <c r="J258" s="66" t="str" cm="1">
        <f t="array" aca="1" ref="J258" ca="1">IFERROR(INDIRECT(ListeNonClassée[[#This Row],[Liste des opérations]]&amp;"!D67")&amp;"/"&amp;INDIRECT($B258&amp;"!E67"),"")</f>
        <v/>
      </c>
      <c r="K258" s="66" t="str" cm="1">
        <f t="array" aca="1" ref="K258" ca="1">IFERROR(INDIRECT(ListeNonClassée[[#This Row],[Liste des opérations]]&amp;"!G67"),"")</f>
        <v/>
      </c>
      <c r="L258" s="66" t="str" cm="1">
        <f t="array" aca="1" ref="L258" ca="1">IFERROR(INDIRECT(ListeNonClassée[[#This Row],[Liste des opérations]]&amp;"!D68")&amp;"/"&amp;INDIRECT(ListeNonClassée[[#This Row],[Liste des opérations]]&amp;"!E68"),"")</f>
        <v/>
      </c>
      <c r="M258" s="67" t="str" cm="1">
        <f t="array" aca="1" ref="M258" ca="1">IFERROR(INDIRECT(ListeNonClassée[[#This Row],[Liste des opérations]]&amp;"!D68")/INDIRECT(ListeNonClassée[[#This Row],[Liste des opérations]]&amp;"!E68"),"")</f>
        <v/>
      </c>
      <c r="N258" s="66" t="str" cm="1">
        <f t="array" aca="1" ref="N258" ca="1">IFERROR(INDIRECT(ListeNonClassée[[#This Row],[Liste des opérations]]&amp;"!G68"),"")</f>
        <v/>
      </c>
      <c r="O258" s="139" t="str">
        <f ca="1">IF(ListeNonClassée[[#This Row],[avis]]="favorable",_xlfn.RANK.EQ(ListeNonClassée[[#This Row],[%]],ListeNonClassée[%]),"")</f>
        <v/>
      </c>
      <c r="P258" s="139" t="str">
        <f ca="1">IF(ListeNonClassée[[#This Row],[avis]]="défavorable",_xlfn.RANK.EQ(ListeNonClassée[[#This Row],[%]],ListeNonClassée[%]),"")</f>
        <v/>
      </c>
      <c r="Q258" s="139" t="str">
        <f ca="1">IF(SUM(ListeNonClassée[[#This Row],[Priorisation favorable ]:[Priorisation Défavorable]])=0,"",SUM(ListeNonClassée[[#This Row],[Priorisation favorable ]:[Priorisation Défavorable]]))</f>
        <v/>
      </c>
    </row>
    <row r="259" spans="2:17" ht="12.75" customHeight="1" x14ac:dyDescent="0.2">
      <c r="B259" s="61" t="str" cm="1">
        <f t="array" aca="1" ref="B259" ca="1">IF(ROWS($1:256)&lt;=COUNTA(ListeF),INDEX(MID(ListeF,FIND("]",ListeF)+1,100),ROWS($1:256)),"")</f>
        <v/>
      </c>
      <c r="C259" s="61" t="str" cm="1">
        <f t="array" aca="1" ref="C259" ca="1">IFERROR(INDIRECT(ListeNonClassée[[#This Row],[Liste des opérations]]&amp;"!D10"),"")</f>
        <v/>
      </c>
      <c r="D259" s="137" t="str" cm="1">
        <f t="array" aca="1" ref="D259" ca="1">IFERROR(INDIRECT(ListeNonClassée[[#This Row],[Liste des opérations]]&amp;"!D12"),"")</f>
        <v/>
      </c>
      <c r="E259" s="137" t="str" cm="1">
        <f t="array" aca="1" ref="E259" ca="1">IFERROR(INDIRECT(ListeNonClassée[[#This Row],[Liste des opérations]]&amp;"!g12"),"")</f>
        <v/>
      </c>
      <c r="F259" s="66" t="str" cm="1">
        <f t="array" aca="1" ref="F259" ca="1">IFERROR(INDIRECT(ListeNonClassée[[#This Row],[Liste des opérations]]&amp;"!D65")&amp;"/"&amp;INDIRECT(ListeNonClassée[[#This Row],[Liste des opérations]]&amp;"!E65"),"")</f>
        <v/>
      </c>
      <c r="G259" s="66" t="str" cm="1">
        <f t="array" aca="1" ref="G259" ca="1">IFERROR(INDIRECT(ListeNonClassée[[#This Row],[Liste des opérations]]&amp;"!G65"),"")</f>
        <v/>
      </c>
      <c r="H259" s="66" t="str" cm="1">
        <f t="array" aca="1" ref="H259" ca="1">IFERROR(INDIRECT($B259&amp;"!D66")&amp;"/"&amp;INDIRECT($B259&amp;"!E66"),"")</f>
        <v/>
      </c>
      <c r="I259" s="66" t="str" cm="1">
        <f t="array" aca="1" ref="I259" ca="1">IFERROR(INDIRECT($B259&amp;"!G66"),"")</f>
        <v/>
      </c>
      <c r="J259" s="66" t="str" cm="1">
        <f t="array" aca="1" ref="J259" ca="1">IFERROR(INDIRECT(ListeNonClassée[[#This Row],[Liste des opérations]]&amp;"!D67")&amp;"/"&amp;INDIRECT($B259&amp;"!E67"),"")</f>
        <v/>
      </c>
      <c r="K259" s="66" t="str" cm="1">
        <f t="array" aca="1" ref="K259" ca="1">IFERROR(INDIRECT(ListeNonClassée[[#This Row],[Liste des opérations]]&amp;"!G67"),"")</f>
        <v/>
      </c>
      <c r="L259" s="66" t="str" cm="1">
        <f t="array" aca="1" ref="L259" ca="1">IFERROR(INDIRECT(ListeNonClassée[[#This Row],[Liste des opérations]]&amp;"!D68")&amp;"/"&amp;INDIRECT(ListeNonClassée[[#This Row],[Liste des opérations]]&amp;"!E68"),"")</f>
        <v/>
      </c>
      <c r="M259" s="67" t="str" cm="1">
        <f t="array" aca="1" ref="M259" ca="1">IFERROR(INDIRECT(ListeNonClassée[[#This Row],[Liste des opérations]]&amp;"!D68")/INDIRECT(ListeNonClassée[[#This Row],[Liste des opérations]]&amp;"!E68"),"")</f>
        <v/>
      </c>
      <c r="N259" s="66" t="str" cm="1">
        <f t="array" aca="1" ref="N259" ca="1">IFERROR(INDIRECT(ListeNonClassée[[#This Row],[Liste des opérations]]&amp;"!G68"),"")</f>
        <v/>
      </c>
      <c r="O259" s="139" t="str">
        <f ca="1">IF(ListeNonClassée[[#This Row],[avis]]="favorable",_xlfn.RANK.EQ(ListeNonClassée[[#This Row],[%]],ListeNonClassée[%]),"")</f>
        <v/>
      </c>
      <c r="P259" s="139" t="str">
        <f ca="1">IF(ListeNonClassée[[#This Row],[avis]]="défavorable",_xlfn.RANK.EQ(ListeNonClassée[[#This Row],[%]],ListeNonClassée[%]),"")</f>
        <v/>
      </c>
      <c r="Q259" s="139" t="str">
        <f ca="1">IF(SUM(ListeNonClassée[[#This Row],[Priorisation favorable ]:[Priorisation Défavorable]])=0,"",SUM(ListeNonClassée[[#This Row],[Priorisation favorable ]:[Priorisation Défavorable]]))</f>
        <v/>
      </c>
    </row>
    <row r="260" spans="2:17" ht="12.75" customHeight="1" x14ac:dyDescent="0.2">
      <c r="B260" s="61" t="str" cm="1">
        <f t="array" aca="1" ref="B260" ca="1">IF(ROWS($1:257)&lt;=COUNTA(ListeF),INDEX(MID(ListeF,FIND("]",ListeF)+1,100),ROWS($1:257)),"")</f>
        <v/>
      </c>
      <c r="C260" s="61" t="str" cm="1">
        <f t="array" aca="1" ref="C260" ca="1">IFERROR(INDIRECT(ListeNonClassée[[#This Row],[Liste des opérations]]&amp;"!D10"),"")</f>
        <v/>
      </c>
      <c r="D260" s="137" t="str" cm="1">
        <f t="array" aca="1" ref="D260" ca="1">IFERROR(INDIRECT(ListeNonClassée[[#This Row],[Liste des opérations]]&amp;"!D12"),"")</f>
        <v/>
      </c>
      <c r="E260" s="137" t="str" cm="1">
        <f t="array" aca="1" ref="E260" ca="1">IFERROR(INDIRECT(ListeNonClassée[[#This Row],[Liste des opérations]]&amp;"!g12"),"")</f>
        <v/>
      </c>
      <c r="F260" s="66" t="str" cm="1">
        <f t="array" aca="1" ref="F260" ca="1">IFERROR(INDIRECT(ListeNonClassée[[#This Row],[Liste des opérations]]&amp;"!D65")&amp;"/"&amp;INDIRECT(ListeNonClassée[[#This Row],[Liste des opérations]]&amp;"!E65"),"")</f>
        <v/>
      </c>
      <c r="G260" s="66" t="str" cm="1">
        <f t="array" aca="1" ref="G260" ca="1">IFERROR(INDIRECT(ListeNonClassée[[#This Row],[Liste des opérations]]&amp;"!G65"),"")</f>
        <v/>
      </c>
      <c r="H260" s="66" t="str" cm="1">
        <f t="array" aca="1" ref="H260" ca="1">IFERROR(INDIRECT($B260&amp;"!D66")&amp;"/"&amp;INDIRECT($B260&amp;"!E66"),"")</f>
        <v/>
      </c>
      <c r="I260" s="66" t="str" cm="1">
        <f t="array" aca="1" ref="I260" ca="1">IFERROR(INDIRECT($B260&amp;"!G66"),"")</f>
        <v/>
      </c>
      <c r="J260" s="66" t="str" cm="1">
        <f t="array" aca="1" ref="J260" ca="1">IFERROR(INDIRECT(ListeNonClassée[[#This Row],[Liste des opérations]]&amp;"!D67")&amp;"/"&amp;INDIRECT($B260&amp;"!E67"),"")</f>
        <v/>
      </c>
      <c r="K260" s="66" t="str" cm="1">
        <f t="array" aca="1" ref="K260" ca="1">IFERROR(INDIRECT(ListeNonClassée[[#This Row],[Liste des opérations]]&amp;"!G67"),"")</f>
        <v/>
      </c>
      <c r="L260" s="66" t="str" cm="1">
        <f t="array" aca="1" ref="L260" ca="1">IFERROR(INDIRECT(ListeNonClassée[[#This Row],[Liste des opérations]]&amp;"!D68")&amp;"/"&amp;INDIRECT(ListeNonClassée[[#This Row],[Liste des opérations]]&amp;"!E68"),"")</f>
        <v/>
      </c>
      <c r="M260" s="67" t="str" cm="1">
        <f t="array" aca="1" ref="M260" ca="1">IFERROR(INDIRECT(ListeNonClassée[[#This Row],[Liste des opérations]]&amp;"!D68")/INDIRECT(ListeNonClassée[[#This Row],[Liste des opérations]]&amp;"!E68"),"")</f>
        <v/>
      </c>
      <c r="N260" s="66" t="str" cm="1">
        <f t="array" aca="1" ref="N260" ca="1">IFERROR(INDIRECT(ListeNonClassée[[#This Row],[Liste des opérations]]&amp;"!G68"),"")</f>
        <v/>
      </c>
      <c r="O260" s="139" t="str">
        <f ca="1">IF(ListeNonClassée[[#This Row],[avis]]="favorable",_xlfn.RANK.EQ(ListeNonClassée[[#This Row],[%]],ListeNonClassée[%]),"")</f>
        <v/>
      </c>
      <c r="P260" s="139" t="str">
        <f ca="1">IF(ListeNonClassée[[#This Row],[avis]]="défavorable",_xlfn.RANK.EQ(ListeNonClassée[[#This Row],[%]],ListeNonClassée[%]),"")</f>
        <v/>
      </c>
      <c r="Q260" s="139" t="str">
        <f ca="1">IF(SUM(ListeNonClassée[[#This Row],[Priorisation favorable ]:[Priorisation Défavorable]])=0,"",SUM(ListeNonClassée[[#This Row],[Priorisation favorable ]:[Priorisation Défavorable]]))</f>
        <v/>
      </c>
    </row>
    <row r="261" spans="2:17" ht="12.75" customHeight="1" x14ac:dyDescent="0.2">
      <c r="B261" s="61" t="str" cm="1">
        <f t="array" aca="1" ref="B261" ca="1">IF(ROWS($1:258)&lt;=COUNTA(ListeF),INDEX(MID(ListeF,FIND("]",ListeF)+1,100),ROWS($1:258)),"")</f>
        <v/>
      </c>
      <c r="C261" s="61" t="str" cm="1">
        <f t="array" aca="1" ref="C261" ca="1">IFERROR(INDIRECT(ListeNonClassée[[#This Row],[Liste des opérations]]&amp;"!D10"),"")</f>
        <v/>
      </c>
      <c r="D261" s="137" t="str" cm="1">
        <f t="array" aca="1" ref="D261" ca="1">IFERROR(INDIRECT(ListeNonClassée[[#This Row],[Liste des opérations]]&amp;"!D12"),"")</f>
        <v/>
      </c>
      <c r="E261" s="137" t="str" cm="1">
        <f t="array" aca="1" ref="E261" ca="1">IFERROR(INDIRECT(ListeNonClassée[[#This Row],[Liste des opérations]]&amp;"!g12"),"")</f>
        <v/>
      </c>
      <c r="F261" s="66" t="str" cm="1">
        <f t="array" aca="1" ref="F261" ca="1">IFERROR(INDIRECT(ListeNonClassée[[#This Row],[Liste des opérations]]&amp;"!D65")&amp;"/"&amp;INDIRECT(ListeNonClassée[[#This Row],[Liste des opérations]]&amp;"!E65"),"")</f>
        <v/>
      </c>
      <c r="G261" s="66" t="str" cm="1">
        <f t="array" aca="1" ref="G261" ca="1">IFERROR(INDIRECT(ListeNonClassée[[#This Row],[Liste des opérations]]&amp;"!G65"),"")</f>
        <v/>
      </c>
      <c r="H261" s="66" t="str" cm="1">
        <f t="array" aca="1" ref="H261" ca="1">IFERROR(INDIRECT($B261&amp;"!D66")&amp;"/"&amp;INDIRECT($B261&amp;"!E66"),"")</f>
        <v/>
      </c>
      <c r="I261" s="66" t="str" cm="1">
        <f t="array" aca="1" ref="I261" ca="1">IFERROR(INDIRECT($B261&amp;"!G66"),"")</f>
        <v/>
      </c>
      <c r="J261" s="66" t="str" cm="1">
        <f t="array" aca="1" ref="J261" ca="1">IFERROR(INDIRECT(ListeNonClassée[[#This Row],[Liste des opérations]]&amp;"!D67")&amp;"/"&amp;INDIRECT($B261&amp;"!E67"),"")</f>
        <v/>
      </c>
      <c r="K261" s="66" t="str" cm="1">
        <f t="array" aca="1" ref="K261" ca="1">IFERROR(INDIRECT(ListeNonClassée[[#This Row],[Liste des opérations]]&amp;"!G67"),"")</f>
        <v/>
      </c>
      <c r="L261" s="66" t="str" cm="1">
        <f t="array" aca="1" ref="L261" ca="1">IFERROR(INDIRECT(ListeNonClassée[[#This Row],[Liste des opérations]]&amp;"!D68")&amp;"/"&amp;INDIRECT(ListeNonClassée[[#This Row],[Liste des opérations]]&amp;"!E68"),"")</f>
        <v/>
      </c>
      <c r="M261" s="67" t="str" cm="1">
        <f t="array" aca="1" ref="M261" ca="1">IFERROR(INDIRECT(ListeNonClassée[[#This Row],[Liste des opérations]]&amp;"!D68")/INDIRECT(ListeNonClassée[[#This Row],[Liste des opérations]]&amp;"!E68"),"")</f>
        <v/>
      </c>
      <c r="N261" s="66" t="str" cm="1">
        <f t="array" aca="1" ref="N261" ca="1">IFERROR(INDIRECT(ListeNonClassée[[#This Row],[Liste des opérations]]&amp;"!G68"),"")</f>
        <v/>
      </c>
      <c r="O261" s="139" t="str">
        <f ca="1">IF(ListeNonClassée[[#This Row],[avis]]="favorable",_xlfn.RANK.EQ(ListeNonClassée[[#This Row],[%]],ListeNonClassée[%]),"")</f>
        <v/>
      </c>
      <c r="P261" s="139" t="str">
        <f ca="1">IF(ListeNonClassée[[#This Row],[avis]]="défavorable",_xlfn.RANK.EQ(ListeNonClassée[[#This Row],[%]],ListeNonClassée[%]),"")</f>
        <v/>
      </c>
      <c r="Q261" s="139" t="str">
        <f ca="1">IF(SUM(ListeNonClassée[[#This Row],[Priorisation favorable ]:[Priorisation Défavorable]])=0,"",SUM(ListeNonClassée[[#This Row],[Priorisation favorable ]:[Priorisation Défavorable]]))</f>
        <v/>
      </c>
    </row>
    <row r="262" spans="2:17" ht="12.75" customHeight="1" x14ac:dyDescent="0.2">
      <c r="B262" s="61" t="str" cm="1">
        <f t="array" aca="1" ref="B262" ca="1">IF(ROWS($1:259)&lt;=COUNTA(ListeF),INDEX(MID(ListeF,FIND("]",ListeF)+1,100),ROWS($1:259)),"")</f>
        <v/>
      </c>
      <c r="C262" s="61" t="str" cm="1">
        <f t="array" aca="1" ref="C262" ca="1">IFERROR(INDIRECT(ListeNonClassée[[#This Row],[Liste des opérations]]&amp;"!D10"),"")</f>
        <v/>
      </c>
      <c r="D262" s="137" t="str" cm="1">
        <f t="array" aca="1" ref="D262" ca="1">IFERROR(INDIRECT(ListeNonClassée[[#This Row],[Liste des opérations]]&amp;"!D12"),"")</f>
        <v/>
      </c>
      <c r="E262" s="137" t="str" cm="1">
        <f t="array" aca="1" ref="E262" ca="1">IFERROR(INDIRECT(ListeNonClassée[[#This Row],[Liste des opérations]]&amp;"!g12"),"")</f>
        <v/>
      </c>
      <c r="F262" s="66" t="str" cm="1">
        <f t="array" aca="1" ref="F262" ca="1">IFERROR(INDIRECT(ListeNonClassée[[#This Row],[Liste des opérations]]&amp;"!D65")&amp;"/"&amp;INDIRECT(ListeNonClassée[[#This Row],[Liste des opérations]]&amp;"!E65"),"")</f>
        <v/>
      </c>
      <c r="G262" s="66" t="str" cm="1">
        <f t="array" aca="1" ref="G262" ca="1">IFERROR(INDIRECT(ListeNonClassée[[#This Row],[Liste des opérations]]&amp;"!G65"),"")</f>
        <v/>
      </c>
      <c r="H262" s="66" t="str" cm="1">
        <f t="array" aca="1" ref="H262" ca="1">IFERROR(INDIRECT($B262&amp;"!D66")&amp;"/"&amp;INDIRECT($B262&amp;"!E66"),"")</f>
        <v/>
      </c>
      <c r="I262" s="66" t="str" cm="1">
        <f t="array" aca="1" ref="I262" ca="1">IFERROR(INDIRECT($B262&amp;"!G66"),"")</f>
        <v/>
      </c>
      <c r="J262" s="66" t="str" cm="1">
        <f t="array" aca="1" ref="J262" ca="1">IFERROR(INDIRECT(ListeNonClassée[[#This Row],[Liste des opérations]]&amp;"!D67")&amp;"/"&amp;INDIRECT($B262&amp;"!E67"),"")</f>
        <v/>
      </c>
      <c r="K262" s="66" t="str" cm="1">
        <f t="array" aca="1" ref="K262" ca="1">IFERROR(INDIRECT(ListeNonClassée[[#This Row],[Liste des opérations]]&amp;"!G67"),"")</f>
        <v/>
      </c>
      <c r="L262" s="66" t="str" cm="1">
        <f t="array" aca="1" ref="L262" ca="1">IFERROR(INDIRECT(ListeNonClassée[[#This Row],[Liste des opérations]]&amp;"!D68")&amp;"/"&amp;INDIRECT(ListeNonClassée[[#This Row],[Liste des opérations]]&amp;"!E68"),"")</f>
        <v/>
      </c>
      <c r="M262" s="67" t="str" cm="1">
        <f t="array" aca="1" ref="M262" ca="1">IFERROR(INDIRECT(ListeNonClassée[[#This Row],[Liste des opérations]]&amp;"!D68")/INDIRECT(ListeNonClassée[[#This Row],[Liste des opérations]]&amp;"!E68"),"")</f>
        <v/>
      </c>
      <c r="N262" s="66" t="str" cm="1">
        <f t="array" aca="1" ref="N262" ca="1">IFERROR(INDIRECT(ListeNonClassée[[#This Row],[Liste des opérations]]&amp;"!G68"),"")</f>
        <v/>
      </c>
      <c r="O262" s="139" t="str">
        <f ca="1">IF(ListeNonClassée[[#This Row],[avis]]="favorable",_xlfn.RANK.EQ(ListeNonClassée[[#This Row],[%]],ListeNonClassée[%]),"")</f>
        <v/>
      </c>
      <c r="P262" s="139" t="str">
        <f ca="1">IF(ListeNonClassée[[#This Row],[avis]]="défavorable",_xlfn.RANK.EQ(ListeNonClassée[[#This Row],[%]],ListeNonClassée[%]),"")</f>
        <v/>
      </c>
      <c r="Q262" s="139" t="str">
        <f ca="1">IF(SUM(ListeNonClassée[[#This Row],[Priorisation favorable ]:[Priorisation Défavorable]])=0,"",SUM(ListeNonClassée[[#This Row],[Priorisation favorable ]:[Priorisation Défavorable]]))</f>
        <v/>
      </c>
    </row>
    <row r="263" spans="2:17" ht="12.75" customHeight="1" x14ac:dyDescent="0.2">
      <c r="B263" s="61" t="str" cm="1">
        <f t="array" aca="1" ref="B263" ca="1">IF(ROWS($1:260)&lt;=COUNTA(ListeF),INDEX(MID(ListeF,FIND("]",ListeF)+1,100),ROWS($1:260)),"")</f>
        <v/>
      </c>
      <c r="C263" s="61" t="str" cm="1">
        <f t="array" aca="1" ref="C263" ca="1">IFERROR(INDIRECT(ListeNonClassée[[#This Row],[Liste des opérations]]&amp;"!D10"),"")</f>
        <v/>
      </c>
      <c r="D263" s="137" t="str" cm="1">
        <f t="array" aca="1" ref="D263" ca="1">IFERROR(INDIRECT(ListeNonClassée[[#This Row],[Liste des opérations]]&amp;"!D12"),"")</f>
        <v/>
      </c>
      <c r="E263" s="137" t="str" cm="1">
        <f t="array" aca="1" ref="E263" ca="1">IFERROR(INDIRECT(ListeNonClassée[[#This Row],[Liste des opérations]]&amp;"!g12"),"")</f>
        <v/>
      </c>
      <c r="F263" s="66" t="str" cm="1">
        <f t="array" aca="1" ref="F263" ca="1">IFERROR(INDIRECT(ListeNonClassée[[#This Row],[Liste des opérations]]&amp;"!D65")&amp;"/"&amp;INDIRECT(ListeNonClassée[[#This Row],[Liste des opérations]]&amp;"!E65"),"")</f>
        <v/>
      </c>
      <c r="G263" s="66" t="str" cm="1">
        <f t="array" aca="1" ref="G263" ca="1">IFERROR(INDIRECT(ListeNonClassée[[#This Row],[Liste des opérations]]&amp;"!G65"),"")</f>
        <v/>
      </c>
      <c r="H263" s="66" t="str" cm="1">
        <f t="array" aca="1" ref="H263" ca="1">IFERROR(INDIRECT($B263&amp;"!D66")&amp;"/"&amp;INDIRECT($B263&amp;"!E66"),"")</f>
        <v/>
      </c>
      <c r="I263" s="66" t="str" cm="1">
        <f t="array" aca="1" ref="I263" ca="1">IFERROR(INDIRECT($B263&amp;"!G66"),"")</f>
        <v/>
      </c>
      <c r="J263" s="66" t="str" cm="1">
        <f t="array" aca="1" ref="J263" ca="1">IFERROR(INDIRECT(ListeNonClassée[[#This Row],[Liste des opérations]]&amp;"!D67")&amp;"/"&amp;INDIRECT($B263&amp;"!E67"),"")</f>
        <v/>
      </c>
      <c r="K263" s="66" t="str" cm="1">
        <f t="array" aca="1" ref="K263" ca="1">IFERROR(INDIRECT(ListeNonClassée[[#This Row],[Liste des opérations]]&amp;"!G67"),"")</f>
        <v/>
      </c>
      <c r="L263" s="66" t="str" cm="1">
        <f t="array" aca="1" ref="L263" ca="1">IFERROR(INDIRECT(ListeNonClassée[[#This Row],[Liste des opérations]]&amp;"!D68")&amp;"/"&amp;INDIRECT(ListeNonClassée[[#This Row],[Liste des opérations]]&amp;"!E68"),"")</f>
        <v/>
      </c>
      <c r="M263" s="67" t="str" cm="1">
        <f t="array" aca="1" ref="M263" ca="1">IFERROR(INDIRECT(ListeNonClassée[[#This Row],[Liste des opérations]]&amp;"!D68")/INDIRECT(ListeNonClassée[[#This Row],[Liste des opérations]]&amp;"!E68"),"")</f>
        <v/>
      </c>
      <c r="N263" s="66" t="str" cm="1">
        <f t="array" aca="1" ref="N263" ca="1">IFERROR(INDIRECT(ListeNonClassée[[#This Row],[Liste des opérations]]&amp;"!G68"),"")</f>
        <v/>
      </c>
      <c r="O263" s="139" t="str">
        <f ca="1">IF(ListeNonClassée[[#This Row],[avis]]="favorable",_xlfn.RANK.EQ(ListeNonClassée[[#This Row],[%]],ListeNonClassée[%]),"")</f>
        <v/>
      </c>
      <c r="P263" s="139" t="str">
        <f ca="1">IF(ListeNonClassée[[#This Row],[avis]]="défavorable",_xlfn.RANK.EQ(ListeNonClassée[[#This Row],[%]],ListeNonClassée[%]),"")</f>
        <v/>
      </c>
      <c r="Q263" s="139" t="str">
        <f ca="1">IF(SUM(ListeNonClassée[[#This Row],[Priorisation favorable ]:[Priorisation Défavorable]])=0,"",SUM(ListeNonClassée[[#This Row],[Priorisation favorable ]:[Priorisation Défavorable]]))</f>
        <v/>
      </c>
    </row>
    <row r="264" spans="2:17" ht="12.75" customHeight="1" x14ac:dyDescent="0.2">
      <c r="B264" s="61" t="str" cm="1">
        <f t="array" aca="1" ref="B264" ca="1">IF(ROWS($1:261)&lt;=COUNTA(ListeF),INDEX(MID(ListeF,FIND("]",ListeF)+1,100),ROWS($1:261)),"")</f>
        <v/>
      </c>
      <c r="C264" s="61" t="str" cm="1">
        <f t="array" aca="1" ref="C264" ca="1">IFERROR(INDIRECT(ListeNonClassée[[#This Row],[Liste des opérations]]&amp;"!D10"),"")</f>
        <v/>
      </c>
      <c r="D264" s="137" t="str" cm="1">
        <f t="array" aca="1" ref="D264" ca="1">IFERROR(INDIRECT(ListeNonClassée[[#This Row],[Liste des opérations]]&amp;"!D12"),"")</f>
        <v/>
      </c>
      <c r="E264" s="137" t="str" cm="1">
        <f t="array" aca="1" ref="E264" ca="1">IFERROR(INDIRECT(ListeNonClassée[[#This Row],[Liste des opérations]]&amp;"!g12"),"")</f>
        <v/>
      </c>
      <c r="F264" s="66" t="str" cm="1">
        <f t="array" aca="1" ref="F264" ca="1">IFERROR(INDIRECT(ListeNonClassée[[#This Row],[Liste des opérations]]&amp;"!D65")&amp;"/"&amp;INDIRECT(ListeNonClassée[[#This Row],[Liste des opérations]]&amp;"!E65"),"")</f>
        <v/>
      </c>
      <c r="G264" s="66" t="str" cm="1">
        <f t="array" aca="1" ref="G264" ca="1">IFERROR(INDIRECT(ListeNonClassée[[#This Row],[Liste des opérations]]&amp;"!G65"),"")</f>
        <v/>
      </c>
      <c r="H264" s="66" t="str" cm="1">
        <f t="array" aca="1" ref="H264" ca="1">IFERROR(INDIRECT($B264&amp;"!D66")&amp;"/"&amp;INDIRECT($B264&amp;"!E66"),"")</f>
        <v/>
      </c>
      <c r="I264" s="66" t="str" cm="1">
        <f t="array" aca="1" ref="I264" ca="1">IFERROR(INDIRECT($B264&amp;"!G66"),"")</f>
        <v/>
      </c>
      <c r="J264" s="66" t="str" cm="1">
        <f t="array" aca="1" ref="J264" ca="1">IFERROR(INDIRECT(ListeNonClassée[[#This Row],[Liste des opérations]]&amp;"!D67")&amp;"/"&amp;INDIRECT($B264&amp;"!E67"),"")</f>
        <v/>
      </c>
      <c r="K264" s="66" t="str" cm="1">
        <f t="array" aca="1" ref="K264" ca="1">IFERROR(INDIRECT(ListeNonClassée[[#This Row],[Liste des opérations]]&amp;"!G67"),"")</f>
        <v/>
      </c>
      <c r="L264" s="66" t="str" cm="1">
        <f t="array" aca="1" ref="L264" ca="1">IFERROR(INDIRECT(ListeNonClassée[[#This Row],[Liste des opérations]]&amp;"!D68")&amp;"/"&amp;INDIRECT(ListeNonClassée[[#This Row],[Liste des opérations]]&amp;"!E68"),"")</f>
        <v/>
      </c>
      <c r="M264" s="67" t="str" cm="1">
        <f t="array" aca="1" ref="M264" ca="1">IFERROR(INDIRECT(ListeNonClassée[[#This Row],[Liste des opérations]]&amp;"!D68")/INDIRECT(ListeNonClassée[[#This Row],[Liste des opérations]]&amp;"!E68"),"")</f>
        <v/>
      </c>
      <c r="N264" s="66" t="str" cm="1">
        <f t="array" aca="1" ref="N264" ca="1">IFERROR(INDIRECT(ListeNonClassée[[#This Row],[Liste des opérations]]&amp;"!G68"),"")</f>
        <v/>
      </c>
      <c r="O264" s="139" t="str">
        <f ca="1">IF(ListeNonClassée[[#This Row],[avis]]="favorable",_xlfn.RANK.EQ(ListeNonClassée[[#This Row],[%]],ListeNonClassée[%]),"")</f>
        <v/>
      </c>
      <c r="P264" s="139" t="str">
        <f ca="1">IF(ListeNonClassée[[#This Row],[avis]]="défavorable",_xlfn.RANK.EQ(ListeNonClassée[[#This Row],[%]],ListeNonClassée[%]),"")</f>
        <v/>
      </c>
      <c r="Q264" s="139" t="str">
        <f ca="1">IF(SUM(ListeNonClassée[[#This Row],[Priorisation favorable ]:[Priorisation Défavorable]])=0,"",SUM(ListeNonClassée[[#This Row],[Priorisation favorable ]:[Priorisation Défavorable]]))</f>
        <v/>
      </c>
    </row>
    <row r="265" spans="2:17" ht="12.75" customHeight="1" x14ac:dyDescent="0.2">
      <c r="B265" s="61" t="str" cm="1">
        <f t="array" aca="1" ref="B265" ca="1">IF(ROWS($1:262)&lt;=COUNTA(ListeF),INDEX(MID(ListeF,FIND("]",ListeF)+1,100),ROWS($1:262)),"")</f>
        <v/>
      </c>
      <c r="C265" s="61" t="str" cm="1">
        <f t="array" aca="1" ref="C265" ca="1">IFERROR(INDIRECT(ListeNonClassée[[#This Row],[Liste des opérations]]&amp;"!D10"),"")</f>
        <v/>
      </c>
      <c r="D265" s="137" t="str" cm="1">
        <f t="array" aca="1" ref="D265" ca="1">IFERROR(INDIRECT(ListeNonClassée[[#This Row],[Liste des opérations]]&amp;"!D12"),"")</f>
        <v/>
      </c>
      <c r="E265" s="137" t="str" cm="1">
        <f t="array" aca="1" ref="E265" ca="1">IFERROR(INDIRECT(ListeNonClassée[[#This Row],[Liste des opérations]]&amp;"!g12"),"")</f>
        <v/>
      </c>
      <c r="F265" s="66" t="str" cm="1">
        <f t="array" aca="1" ref="F265" ca="1">IFERROR(INDIRECT(ListeNonClassée[[#This Row],[Liste des opérations]]&amp;"!D65")&amp;"/"&amp;INDIRECT(ListeNonClassée[[#This Row],[Liste des opérations]]&amp;"!E65"),"")</f>
        <v/>
      </c>
      <c r="G265" s="66" t="str" cm="1">
        <f t="array" aca="1" ref="G265" ca="1">IFERROR(INDIRECT(ListeNonClassée[[#This Row],[Liste des opérations]]&amp;"!G65"),"")</f>
        <v/>
      </c>
      <c r="H265" s="66" t="str" cm="1">
        <f t="array" aca="1" ref="H265" ca="1">IFERROR(INDIRECT($B265&amp;"!D66")&amp;"/"&amp;INDIRECT($B265&amp;"!E66"),"")</f>
        <v/>
      </c>
      <c r="I265" s="66" t="str" cm="1">
        <f t="array" aca="1" ref="I265" ca="1">IFERROR(INDIRECT($B265&amp;"!G66"),"")</f>
        <v/>
      </c>
      <c r="J265" s="66" t="str" cm="1">
        <f t="array" aca="1" ref="J265" ca="1">IFERROR(INDIRECT(ListeNonClassée[[#This Row],[Liste des opérations]]&amp;"!D67")&amp;"/"&amp;INDIRECT($B265&amp;"!E67"),"")</f>
        <v/>
      </c>
      <c r="K265" s="66" t="str" cm="1">
        <f t="array" aca="1" ref="K265" ca="1">IFERROR(INDIRECT(ListeNonClassée[[#This Row],[Liste des opérations]]&amp;"!G67"),"")</f>
        <v/>
      </c>
      <c r="L265" s="66" t="str" cm="1">
        <f t="array" aca="1" ref="L265" ca="1">IFERROR(INDIRECT(ListeNonClassée[[#This Row],[Liste des opérations]]&amp;"!D68")&amp;"/"&amp;INDIRECT(ListeNonClassée[[#This Row],[Liste des opérations]]&amp;"!E68"),"")</f>
        <v/>
      </c>
      <c r="M265" s="67" t="str" cm="1">
        <f t="array" aca="1" ref="M265" ca="1">IFERROR(INDIRECT(ListeNonClassée[[#This Row],[Liste des opérations]]&amp;"!D68")/INDIRECT(ListeNonClassée[[#This Row],[Liste des opérations]]&amp;"!E68"),"")</f>
        <v/>
      </c>
      <c r="N265" s="66" t="str" cm="1">
        <f t="array" aca="1" ref="N265" ca="1">IFERROR(INDIRECT(ListeNonClassée[[#This Row],[Liste des opérations]]&amp;"!G68"),"")</f>
        <v/>
      </c>
      <c r="O265" s="139" t="str">
        <f ca="1">IF(ListeNonClassée[[#This Row],[avis]]="favorable",_xlfn.RANK.EQ(ListeNonClassée[[#This Row],[%]],ListeNonClassée[%]),"")</f>
        <v/>
      </c>
      <c r="P265" s="139" t="str">
        <f ca="1">IF(ListeNonClassée[[#This Row],[avis]]="défavorable",_xlfn.RANK.EQ(ListeNonClassée[[#This Row],[%]],ListeNonClassée[%]),"")</f>
        <v/>
      </c>
      <c r="Q265" s="139" t="str">
        <f ca="1">IF(SUM(ListeNonClassée[[#This Row],[Priorisation favorable ]:[Priorisation Défavorable]])=0,"",SUM(ListeNonClassée[[#This Row],[Priorisation favorable ]:[Priorisation Défavorable]]))</f>
        <v/>
      </c>
    </row>
    <row r="266" spans="2:17" ht="12.75" customHeight="1" x14ac:dyDescent="0.2">
      <c r="B266" s="61" t="str" cm="1">
        <f t="array" aca="1" ref="B266" ca="1">IF(ROWS($1:263)&lt;=COUNTA(ListeF),INDEX(MID(ListeF,FIND("]",ListeF)+1,100),ROWS($1:263)),"")</f>
        <v/>
      </c>
      <c r="C266" s="61" t="str" cm="1">
        <f t="array" aca="1" ref="C266" ca="1">IFERROR(INDIRECT(ListeNonClassée[[#This Row],[Liste des opérations]]&amp;"!D10"),"")</f>
        <v/>
      </c>
      <c r="D266" s="137" t="str" cm="1">
        <f t="array" aca="1" ref="D266" ca="1">IFERROR(INDIRECT(ListeNonClassée[[#This Row],[Liste des opérations]]&amp;"!D12"),"")</f>
        <v/>
      </c>
      <c r="E266" s="137" t="str" cm="1">
        <f t="array" aca="1" ref="E266" ca="1">IFERROR(INDIRECT(ListeNonClassée[[#This Row],[Liste des opérations]]&amp;"!g12"),"")</f>
        <v/>
      </c>
      <c r="F266" s="66" t="str" cm="1">
        <f t="array" aca="1" ref="F266" ca="1">IFERROR(INDIRECT(ListeNonClassée[[#This Row],[Liste des opérations]]&amp;"!D65")&amp;"/"&amp;INDIRECT(ListeNonClassée[[#This Row],[Liste des opérations]]&amp;"!E65"),"")</f>
        <v/>
      </c>
      <c r="G266" s="66" t="str" cm="1">
        <f t="array" aca="1" ref="G266" ca="1">IFERROR(INDIRECT(ListeNonClassée[[#This Row],[Liste des opérations]]&amp;"!G65"),"")</f>
        <v/>
      </c>
      <c r="H266" s="66" t="str" cm="1">
        <f t="array" aca="1" ref="H266" ca="1">IFERROR(INDIRECT($B266&amp;"!D66")&amp;"/"&amp;INDIRECT($B266&amp;"!E66"),"")</f>
        <v/>
      </c>
      <c r="I266" s="66" t="str" cm="1">
        <f t="array" aca="1" ref="I266" ca="1">IFERROR(INDIRECT($B266&amp;"!G66"),"")</f>
        <v/>
      </c>
      <c r="J266" s="66" t="str" cm="1">
        <f t="array" aca="1" ref="J266" ca="1">IFERROR(INDIRECT(ListeNonClassée[[#This Row],[Liste des opérations]]&amp;"!D67")&amp;"/"&amp;INDIRECT($B266&amp;"!E67"),"")</f>
        <v/>
      </c>
      <c r="K266" s="66" t="str" cm="1">
        <f t="array" aca="1" ref="K266" ca="1">IFERROR(INDIRECT(ListeNonClassée[[#This Row],[Liste des opérations]]&amp;"!G67"),"")</f>
        <v/>
      </c>
      <c r="L266" s="66" t="str" cm="1">
        <f t="array" aca="1" ref="L266" ca="1">IFERROR(INDIRECT(ListeNonClassée[[#This Row],[Liste des opérations]]&amp;"!D68")&amp;"/"&amp;INDIRECT(ListeNonClassée[[#This Row],[Liste des opérations]]&amp;"!E68"),"")</f>
        <v/>
      </c>
      <c r="M266" s="67" t="str" cm="1">
        <f t="array" aca="1" ref="M266" ca="1">IFERROR(INDIRECT(ListeNonClassée[[#This Row],[Liste des opérations]]&amp;"!D68")/INDIRECT(ListeNonClassée[[#This Row],[Liste des opérations]]&amp;"!E68"),"")</f>
        <v/>
      </c>
      <c r="N266" s="66" t="str" cm="1">
        <f t="array" aca="1" ref="N266" ca="1">IFERROR(INDIRECT(ListeNonClassée[[#This Row],[Liste des opérations]]&amp;"!G68"),"")</f>
        <v/>
      </c>
      <c r="O266" s="139" t="str">
        <f ca="1">IF(ListeNonClassée[[#This Row],[avis]]="favorable",_xlfn.RANK.EQ(ListeNonClassée[[#This Row],[%]],ListeNonClassée[%]),"")</f>
        <v/>
      </c>
      <c r="P266" s="139" t="str">
        <f ca="1">IF(ListeNonClassée[[#This Row],[avis]]="défavorable",_xlfn.RANK.EQ(ListeNonClassée[[#This Row],[%]],ListeNonClassée[%]),"")</f>
        <v/>
      </c>
      <c r="Q266" s="139" t="str">
        <f ca="1">IF(SUM(ListeNonClassée[[#This Row],[Priorisation favorable ]:[Priorisation Défavorable]])=0,"",SUM(ListeNonClassée[[#This Row],[Priorisation favorable ]:[Priorisation Défavorable]]))</f>
        <v/>
      </c>
    </row>
    <row r="267" spans="2:17" ht="12.75" customHeight="1" x14ac:dyDescent="0.2">
      <c r="B267" s="61" t="str" cm="1">
        <f t="array" aca="1" ref="B267" ca="1">IF(ROWS($1:264)&lt;=COUNTA(ListeF),INDEX(MID(ListeF,FIND("]",ListeF)+1,100),ROWS($1:264)),"")</f>
        <v/>
      </c>
      <c r="C267" s="61" t="str" cm="1">
        <f t="array" aca="1" ref="C267" ca="1">IFERROR(INDIRECT(ListeNonClassée[[#This Row],[Liste des opérations]]&amp;"!D10"),"")</f>
        <v/>
      </c>
      <c r="D267" s="137" t="str" cm="1">
        <f t="array" aca="1" ref="D267" ca="1">IFERROR(INDIRECT(ListeNonClassée[[#This Row],[Liste des opérations]]&amp;"!D12"),"")</f>
        <v/>
      </c>
      <c r="E267" s="137" t="str" cm="1">
        <f t="array" aca="1" ref="E267" ca="1">IFERROR(INDIRECT(ListeNonClassée[[#This Row],[Liste des opérations]]&amp;"!g12"),"")</f>
        <v/>
      </c>
      <c r="F267" s="66" t="str" cm="1">
        <f t="array" aca="1" ref="F267" ca="1">IFERROR(INDIRECT(ListeNonClassée[[#This Row],[Liste des opérations]]&amp;"!D65")&amp;"/"&amp;INDIRECT(ListeNonClassée[[#This Row],[Liste des opérations]]&amp;"!E65"),"")</f>
        <v/>
      </c>
      <c r="G267" s="66" t="str" cm="1">
        <f t="array" aca="1" ref="G267" ca="1">IFERROR(INDIRECT(ListeNonClassée[[#This Row],[Liste des opérations]]&amp;"!G65"),"")</f>
        <v/>
      </c>
      <c r="H267" s="66" t="str" cm="1">
        <f t="array" aca="1" ref="H267" ca="1">IFERROR(INDIRECT($B267&amp;"!D66")&amp;"/"&amp;INDIRECT($B267&amp;"!E66"),"")</f>
        <v/>
      </c>
      <c r="I267" s="66" t="str" cm="1">
        <f t="array" aca="1" ref="I267" ca="1">IFERROR(INDIRECT($B267&amp;"!G66"),"")</f>
        <v/>
      </c>
      <c r="J267" s="66" t="str" cm="1">
        <f t="array" aca="1" ref="J267" ca="1">IFERROR(INDIRECT(ListeNonClassée[[#This Row],[Liste des opérations]]&amp;"!D67")&amp;"/"&amp;INDIRECT($B267&amp;"!E67"),"")</f>
        <v/>
      </c>
      <c r="K267" s="66" t="str" cm="1">
        <f t="array" aca="1" ref="K267" ca="1">IFERROR(INDIRECT(ListeNonClassée[[#This Row],[Liste des opérations]]&amp;"!G67"),"")</f>
        <v/>
      </c>
      <c r="L267" s="66" t="str" cm="1">
        <f t="array" aca="1" ref="L267" ca="1">IFERROR(INDIRECT(ListeNonClassée[[#This Row],[Liste des opérations]]&amp;"!D68")&amp;"/"&amp;INDIRECT(ListeNonClassée[[#This Row],[Liste des opérations]]&amp;"!E68"),"")</f>
        <v/>
      </c>
      <c r="M267" s="67" t="str" cm="1">
        <f t="array" aca="1" ref="M267" ca="1">IFERROR(INDIRECT(ListeNonClassée[[#This Row],[Liste des opérations]]&amp;"!D68")/INDIRECT(ListeNonClassée[[#This Row],[Liste des opérations]]&amp;"!E68"),"")</f>
        <v/>
      </c>
      <c r="N267" s="66" t="str" cm="1">
        <f t="array" aca="1" ref="N267" ca="1">IFERROR(INDIRECT(ListeNonClassée[[#This Row],[Liste des opérations]]&amp;"!G68"),"")</f>
        <v/>
      </c>
      <c r="O267" s="139" t="str">
        <f ca="1">IF(ListeNonClassée[[#This Row],[avis]]="favorable",_xlfn.RANK.EQ(ListeNonClassée[[#This Row],[%]],ListeNonClassée[%]),"")</f>
        <v/>
      </c>
      <c r="P267" s="139" t="str">
        <f ca="1">IF(ListeNonClassée[[#This Row],[avis]]="défavorable",_xlfn.RANK.EQ(ListeNonClassée[[#This Row],[%]],ListeNonClassée[%]),"")</f>
        <v/>
      </c>
      <c r="Q267" s="139" t="str">
        <f ca="1">IF(SUM(ListeNonClassée[[#This Row],[Priorisation favorable ]:[Priorisation Défavorable]])=0,"",SUM(ListeNonClassée[[#This Row],[Priorisation favorable ]:[Priorisation Défavorable]]))</f>
        <v/>
      </c>
    </row>
    <row r="268" spans="2:17" ht="12.75" customHeight="1" x14ac:dyDescent="0.2">
      <c r="B268" s="61" t="str" cm="1">
        <f t="array" aca="1" ref="B268" ca="1">IF(ROWS($1:265)&lt;=COUNTA(ListeF),INDEX(MID(ListeF,FIND("]",ListeF)+1,100),ROWS($1:265)),"")</f>
        <v/>
      </c>
      <c r="C268" s="61" t="str" cm="1">
        <f t="array" aca="1" ref="C268" ca="1">IFERROR(INDIRECT(ListeNonClassée[[#This Row],[Liste des opérations]]&amp;"!D10"),"")</f>
        <v/>
      </c>
      <c r="D268" s="137" t="str" cm="1">
        <f t="array" aca="1" ref="D268" ca="1">IFERROR(INDIRECT(ListeNonClassée[[#This Row],[Liste des opérations]]&amp;"!D12"),"")</f>
        <v/>
      </c>
      <c r="E268" s="137" t="str" cm="1">
        <f t="array" aca="1" ref="E268" ca="1">IFERROR(INDIRECT(ListeNonClassée[[#This Row],[Liste des opérations]]&amp;"!g12"),"")</f>
        <v/>
      </c>
      <c r="F268" s="66" t="str" cm="1">
        <f t="array" aca="1" ref="F268" ca="1">IFERROR(INDIRECT(ListeNonClassée[[#This Row],[Liste des opérations]]&amp;"!D65")&amp;"/"&amp;INDIRECT(ListeNonClassée[[#This Row],[Liste des opérations]]&amp;"!E65"),"")</f>
        <v/>
      </c>
      <c r="G268" s="66" t="str" cm="1">
        <f t="array" aca="1" ref="G268" ca="1">IFERROR(INDIRECT(ListeNonClassée[[#This Row],[Liste des opérations]]&amp;"!G65"),"")</f>
        <v/>
      </c>
      <c r="H268" s="66" t="str" cm="1">
        <f t="array" aca="1" ref="H268" ca="1">IFERROR(INDIRECT($B268&amp;"!D66")&amp;"/"&amp;INDIRECT($B268&amp;"!E66"),"")</f>
        <v/>
      </c>
      <c r="I268" s="66" t="str" cm="1">
        <f t="array" aca="1" ref="I268" ca="1">IFERROR(INDIRECT($B268&amp;"!G66"),"")</f>
        <v/>
      </c>
      <c r="J268" s="66" t="str" cm="1">
        <f t="array" aca="1" ref="J268" ca="1">IFERROR(INDIRECT(ListeNonClassée[[#This Row],[Liste des opérations]]&amp;"!D67")&amp;"/"&amp;INDIRECT($B268&amp;"!E67"),"")</f>
        <v/>
      </c>
      <c r="K268" s="66" t="str" cm="1">
        <f t="array" aca="1" ref="K268" ca="1">IFERROR(INDIRECT(ListeNonClassée[[#This Row],[Liste des opérations]]&amp;"!G67"),"")</f>
        <v/>
      </c>
      <c r="L268" s="66" t="str" cm="1">
        <f t="array" aca="1" ref="L268" ca="1">IFERROR(INDIRECT(ListeNonClassée[[#This Row],[Liste des opérations]]&amp;"!D68")&amp;"/"&amp;INDIRECT(ListeNonClassée[[#This Row],[Liste des opérations]]&amp;"!E68"),"")</f>
        <v/>
      </c>
      <c r="M268" s="67" t="str" cm="1">
        <f t="array" aca="1" ref="M268" ca="1">IFERROR(INDIRECT(ListeNonClassée[[#This Row],[Liste des opérations]]&amp;"!D68")/INDIRECT(ListeNonClassée[[#This Row],[Liste des opérations]]&amp;"!E68"),"")</f>
        <v/>
      </c>
      <c r="N268" s="66" t="str" cm="1">
        <f t="array" aca="1" ref="N268" ca="1">IFERROR(INDIRECT(ListeNonClassée[[#This Row],[Liste des opérations]]&amp;"!G68"),"")</f>
        <v/>
      </c>
      <c r="O268" s="139" t="str">
        <f ca="1">IF(ListeNonClassée[[#This Row],[avis]]="favorable",_xlfn.RANK.EQ(ListeNonClassée[[#This Row],[%]],ListeNonClassée[%]),"")</f>
        <v/>
      </c>
      <c r="P268" s="139" t="str">
        <f ca="1">IF(ListeNonClassée[[#This Row],[avis]]="défavorable",_xlfn.RANK.EQ(ListeNonClassée[[#This Row],[%]],ListeNonClassée[%]),"")</f>
        <v/>
      </c>
      <c r="Q268" s="139" t="str">
        <f ca="1">IF(SUM(ListeNonClassée[[#This Row],[Priorisation favorable ]:[Priorisation Défavorable]])=0,"",SUM(ListeNonClassée[[#This Row],[Priorisation favorable ]:[Priorisation Défavorable]]))</f>
        <v/>
      </c>
    </row>
    <row r="269" spans="2:17" ht="12.75" customHeight="1" x14ac:dyDescent="0.2">
      <c r="B269" s="61" t="str" cm="1">
        <f t="array" aca="1" ref="B269" ca="1">IF(ROWS($1:266)&lt;=COUNTA(ListeF),INDEX(MID(ListeF,FIND("]",ListeF)+1,100),ROWS($1:266)),"")</f>
        <v/>
      </c>
      <c r="C269" s="61" t="str" cm="1">
        <f t="array" aca="1" ref="C269" ca="1">IFERROR(INDIRECT(ListeNonClassée[[#This Row],[Liste des opérations]]&amp;"!D10"),"")</f>
        <v/>
      </c>
      <c r="D269" s="137" t="str" cm="1">
        <f t="array" aca="1" ref="D269" ca="1">IFERROR(INDIRECT(ListeNonClassée[[#This Row],[Liste des opérations]]&amp;"!D12"),"")</f>
        <v/>
      </c>
      <c r="E269" s="137" t="str" cm="1">
        <f t="array" aca="1" ref="E269" ca="1">IFERROR(INDIRECT(ListeNonClassée[[#This Row],[Liste des opérations]]&amp;"!g12"),"")</f>
        <v/>
      </c>
      <c r="F269" s="66" t="str" cm="1">
        <f t="array" aca="1" ref="F269" ca="1">IFERROR(INDIRECT(ListeNonClassée[[#This Row],[Liste des opérations]]&amp;"!D65")&amp;"/"&amp;INDIRECT(ListeNonClassée[[#This Row],[Liste des opérations]]&amp;"!E65"),"")</f>
        <v/>
      </c>
      <c r="G269" s="66" t="str" cm="1">
        <f t="array" aca="1" ref="G269" ca="1">IFERROR(INDIRECT(ListeNonClassée[[#This Row],[Liste des opérations]]&amp;"!G65"),"")</f>
        <v/>
      </c>
      <c r="H269" s="66" t="str" cm="1">
        <f t="array" aca="1" ref="H269" ca="1">IFERROR(INDIRECT($B269&amp;"!D66")&amp;"/"&amp;INDIRECT($B269&amp;"!E66"),"")</f>
        <v/>
      </c>
      <c r="I269" s="66" t="str" cm="1">
        <f t="array" aca="1" ref="I269" ca="1">IFERROR(INDIRECT($B269&amp;"!G66"),"")</f>
        <v/>
      </c>
      <c r="J269" s="66" t="str" cm="1">
        <f t="array" aca="1" ref="J269" ca="1">IFERROR(INDIRECT(ListeNonClassée[[#This Row],[Liste des opérations]]&amp;"!D67")&amp;"/"&amp;INDIRECT($B269&amp;"!E67"),"")</f>
        <v/>
      </c>
      <c r="K269" s="66" t="str" cm="1">
        <f t="array" aca="1" ref="K269" ca="1">IFERROR(INDIRECT(ListeNonClassée[[#This Row],[Liste des opérations]]&amp;"!G67"),"")</f>
        <v/>
      </c>
      <c r="L269" s="66" t="str" cm="1">
        <f t="array" aca="1" ref="L269" ca="1">IFERROR(INDIRECT(ListeNonClassée[[#This Row],[Liste des opérations]]&amp;"!D68")&amp;"/"&amp;INDIRECT(ListeNonClassée[[#This Row],[Liste des opérations]]&amp;"!E68"),"")</f>
        <v/>
      </c>
      <c r="M269" s="67" t="str" cm="1">
        <f t="array" aca="1" ref="M269" ca="1">IFERROR(INDIRECT(ListeNonClassée[[#This Row],[Liste des opérations]]&amp;"!D68")/INDIRECT(ListeNonClassée[[#This Row],[Liste des opérations]]&amp;"!E68"),"")</f>
        <v/>
      </c>
      <c r="N269" s="66" t="str" cm="1">
        <f t="array" aca="1" ref="N269" ca="1">IFERROR(INDIRECT(ListeNonClassée[[#This Row],[Liste des opérations]]&amp;"!G68"),"")</f>
        <v/>
      </c>
      <c r="O269" s="139" t="str">
        <f ca="1">IF(ListeNonClassée[[#This Row],[avis]]="favorable",_xlfn.RANK.EQ(ListeNonClassée[[#This Row],[%]],ListeNonClassée[%]),"")</f>
        <v/>
      </c>
      <c r="P269" s="139" t="str">
        <f ca="1">IF(ListeNonClassée[[#This Row],[avis]]="défavorable",_xlfn.RANK.EQ(ListeNonClassée[[#This Row],[%]],ListeNonClassée[%]),"")</f>
        <v/>
      </c>
      <c r="Q269" s="139" t="str">
        <f ca="1">IF(SUM(ListeNonClassée[[#This Row],[Priorisation favorable ]:[Priorisation Défavorable]])=0,"",SUM(ListeNonClassée[[#This Row],[Priorisation favorable ]:[Priorisation Défavorable]]))</f>
        <v/>
      </c>
    </row>
    <row r="270" spans="2:17" ht="12.75" customHeight="1" x14ac:dyDescent="0.2">
      <c r="B270" s="61" t="str" cm="1">
        <f t="array" aca="1" ref="B270" ca="1">IF(ROWS($1:267)&lt;=COUNTA(ListeF),INDEX(MID(ListeF,FIND("]",ListeF)+1,100),ROWS($1:267)),"")</f>
        <v/>
      </c>
      <c r="C270" s="61" t="str" cm="1">
        <f t="array" aca="1" ref="C270" ca="1">IFERROR(INDIRECT(ListeNonClassée[[#This Row],[Liste des opérations]]&amp;"!D10"),"")</f>
        <v/>
      </c>
      <c r="D270" s="137" t="str" cm="1">
        <f t="array" aca="1" ref="D270" ca="1">IFERROR(INDIRECT(ListeNonClassée[[#This Row],[Liste des opérations]]&amp;"!D12"),"")</f>
        <v/>
      </c>
      <c r="E270" s="137" t="str" cm="1">
        <f t="array" aca="1" ref="E270" ca="1">IFERROR(INDIRECT(ListeNonClassée[[#This Row],[Liste des opérations]]&amp;"!g12"),"")</f>
        <v/>
      </c>
      <c r="F270" s="66" t="str" cm="1">
        <f t="array" aca="1" ref="F270" ca="1">IFERROR(INDIRECT(ListeNonClassée[[#This Row],[Liste des opérations]]&amp;"!D65")&amp;"/"&amp;INDIRECT(ListeNonClassée[[#This Row],[Liste des opérations]]&amp;"!E65"),"")</f>
        <v/>
      </c>
      <c r="G270" s="66" t="str" cm="1">
        <f t="array" aca="1" ref="G270" ca="1">IFERROR(INDIRECT(ListeNonClassée[[#This Row],[Liste des opérations]]&amp;"!G65"),"")</f>
        <v/>
      </c>
      <c r="H270" s="66" t="str" cm="1">
        <f t="array" aca="1" ref="H270" ca="1">IFERROR(INDIRECT($B270&amp;"!D66")&amp;"/"&amp;INDIRECT($B270&amp;"!E66"),"")</f>
        <v/>
      </c>
      <c r="I270" s="66" t="str" cm="1">
        <f t="array" aca="1" ref="I270" ca="1">IFERROR(INDIRECT($B270&amp;"!G66"),"")</f>
        <v/>
      </c>
      <c r="J270" s="66" t="str" cm="1">
        <f t="array" aca="1" ref="J270" ca="1">IFERROR(INDIRECT(ListeNonClassée[[#This Row],[Liste des opérations]]&amp;"!D67")&amp;"/"&amp;INDIRECT($B270&amp;"!E67"),"")</f>
        <v/>
      </c>
      <c r="K270" s="66" t="str" cm="1">
        <f t="array" aca="1" ref="K270" ca="1">IFERROR(INDIRECT(ListeNonClassée[[#This Row],[Liste des opérations]]&amp;"!G67"),"")</f>
        <v/>
      </c>
      <c r="L270" s="66" t="str" cm="1">
        <f t="array" aca="1" ref="L270" ca="1">IFERROR(INDIRECT(ListeNonClassée[[#This Row],[Liste des opérations]]&amp;"!D68")&amp;"/"&amp;INDIRECT(ListeNonClassée[[#This Row],[Liste des opérations]]&amp;"!E68"),"")</f>
        <v/>
      </c>
      <c r="M270" s="67" t="str" cm="1">
        <f t="array" aca="1" ref="M270" ca="1">IFERROR(INDIRECT(ListeNonClassée[[#This Row],[Liste des opérations]]&amp;"!D68")/INDIRECT(ListeNonClassée[[#This Row],[Liste des opérations]]&amp;"!E68"),"")</f>
        <v/>
      </c>
      <c r="N270" s="66" t="str" cm="1">
        <f t="array" aca="1" ref="N270" ca="1">IFERROR(INDIRECT(ListeNonClassée[[#This Row],[Liste des opérations]]&amp;"!G68"),"")</f>
        <v/>
      </c>
      <c r="O270" s="139" t="str">
        <f ca="1">IF(ListeNonClassée[[#This Row],[avis]]="favorable",_xlfn.RANK.EQ(ListeNonClassée[[#This Row],[%]],ListeNonClassée[%]),"")</f>
        <v/>
      </c>
      <c r="P270" s="139" t="str">
        <f ca="1">IF(ListeNonClassée[[#This Row],[avis]]="défavorable",_xlfn.RANK.EQ(ListeNonClassée[[#This Row],[%]],ListeNonClassée[%]),"")</f>
        <v/>
      </c>
      <c r="Q270" s="139" t="str">
        <f ca="1">IF(SUM(ListeNonClassée[[#This Row],[Priorisation favorable ]:[Priorisation Défavorable]])=0,"",SUM(ListeNonClassée[[#This Row],[Priorisation favorable ]:[Priorisation Défavorable]]))</f>
        <v/>
      </c>
    </row>
    <row r="271" spans="2:17" ht="12.75" customHeight="1" x14ac:dyDescent="0.2">
      <c r="B271" s="61" t="str" cm="1">
        <f t="array" aca="1" ref="B271" ca="1">IF(ROWS($1:268)&lt;=COUNTA(ListeF),INDEX(MID(ListeF,FIND("]",ListeF)+1,100),ROWS($1:268)),"")</f>
        <v/>
      </c>
      <c r="C271" s="61" t="str" cm="1">
        <f t="array" aca="1" ref="C271" ca="1">IFERROR(INDIRECT(ListeNonClassée[[#This Row],[Liste des opérations]]&amp;"!D10"),"")</f>
        <v/>
      </c>
      <c r="D271" s="137" t="str" cm="1">
        <f t="array" aca="1" ref="D271" ca="1">IFERROR(INDIRECT(ListeNonClassée[[#This Row],[Liste des opérations]]&amp;"!D12"),"")</f>
        <v/>
      </c>
      <c r="E271" s="137" t="str" cm="1">
        <f t="array" aca="1" ref="E271" ca="1">IFERROR(INDIRECT(ListeNonClassée[[#This Row],[Liste des opérations]]&amp;"!g12"),"")</f>
        <v/>
      </c>
      <c r="F271" s="66" t="str" cm="1">
        <f t="array" aca="1" ref="F271" ca="1">IFERROR(INDIRECT(ListeNonClassée[[#This Row],[Liste des opérations]]&amp;"!D65")&amp;"/"&amp;INDIRECT(ListeNonClassée[[#This Row],[Liste des opérations]]&amp;"!E65"),"")</f>
        <v/>
      </c>
      <c r="G271" s="66" t="str" cm="1">
        <f t="array" aca="1" ref="G271" ca="1">IFERROR(INDIRECT(ListeNonClassée[[#This Row],[Liste des opérations]]&amp;"!G65"),"")</f>
        <v/>
      </c>
      <c r="H271" s="66" t="str" cm="1">
        <f t="array" aca="1" ref="H271" ca="1">IFERROR(INDIRECT($B271&amp;"!D66")&amp;"/"&amp;INDIRECT($B271&amp;"!E66"),"")</f>
        <v/>
      </c>
      <c r="I271" s="66" t="str" cm="1">
        <f t="array" aca="1" ref="I271" ca="1">IFERROR(INDIRECT($B271&amp;"!G66"),"")</f>
        <v/>
      </c>
      <c r="J271" s="66" t="str" cm="1">
        <f t="array" aca="1" ref="J271" ca="1">IFERROR(INDIRECT(ListeNonClassée[[#This Row],[Liste des opérations]]&amp;"!D67")&amp;"/"&amp;INDIRECT($B271&amp;"!E67"),"")</f>
        <v/>
      </c>
      <c r="K271" s="66" t="str" cm="1">
        <f t="array" aca="1" ref="K271" ca="1">IFERROR(INDIRECT(ListeNonClassée[[#This Row],[Liste des opérations]]&amp;"!G67"),"")</f>
        <v/>
      </c>
      <c r="L271" s="66" t="str" cm="1">
        <f t="array" aca="1" ref="L271" ca="1">IFERROR(INDIRECT(ListeNonClassée[[#This Row],[Liste des opérations]]&amp;"!D68")&amp;"/"&amp;INDIRECT(ListeNonClassée[[#This Row],[Liste des opérations]]&amp;"!E68"),"")</f>
        <v/>
      </c>
      <c r="M271" s="67" t="str" cm="1">
        <f t="array" aca="1" ref="M271" ca="1">IFERROR(INDIRECT(ListeNonClassée[[#This Row],[Liste des opérations]]&amp;"!D68")/INDIRECT(ListeNonClassée[[#This Row],[Liste des opérations]]&amp;"!E68"),"")</f>
        <v/>
      </c>
      <c r="N271" s="66" t="str" cm="1">
        <f t="array" aca="1" ref="N271" ca="1">IFERROR(INDIRECT(ListeNonClassée[[#This Row],[Liste des opérations]]&amp;"!G68"),"")</f>
        <v/>
      </c>
      <c r="O271" s="139" t="str">
        <f ca="1">IF(ListeNonClassée[[#This Row],[avis]]="favorable",_xlfn.RANK.EQ(ListeNonClassée[[#This Row],[%]],ListeNonClassée[%]),"")</f>
        <v/>
      </c>
      <c r="P271" s="139" t="str">
        <f ca="1">IF(ListeNonClassée[[#This Row],[avis]]="défavorable",_xlfn.RANK.EQ(ListeNonClassée[[#This Row],[%]],ListeNonClassée[%]),"")</f>
        <v/>
      </c>
      <c r="Q271" s="139" t="str">
        <f ca="1">IF(SUM(ListeNonClassée[[#This Row],[Priorisation favorable ]:[Priorisation Défavorable]])=0,"",SUM(ListeNonClassée[[#This Row],[Priorisation favorable ]:[Priorisation Défavorable]]))</f>
        <v/>
      </c>
    </row>
    <row r="272" spans="2:17" ht="12.75" customHeight="1" x14ac:dyDescent="0.2">
      <c r="B272" s="61" t="str" cm="1">
        <f t="array" aca="1" ref="B272" ca="1">IF(ROWS($1:269)&lt;=COUNTA(ListeF),INDEX(MID(ListeF,FIND("]",ListeF)+1,100),ROWS($1:269)),"")</f>
        <v/>
      </c>
      <c r="C272" s="61" t="str" cm="1">
        <f t="array" aca="1" ref="C272" ca="1">IFERROR(INDIRECT(ListeNonClassée[[#This Row],[Liste des opérations]]&amp;"!D10"),"")</f>
        <v/>
      </c>
      <c r="D272" s="137" t="str" cm="1">
        <f t="array" aca="1" ref="D272" ca="1">IFERROR(INDIRECT(ListeNonClassée[[#This Row],[Liste des opérations]]&amp;"!D12"),"")</f>
        <v/>
      </c>
      <c r="E272" s="137" t="str" cm="1">
        <f t="array" aca="1" ref="E272" ca="1">IFERROR(INDIRECT(ListeNonClassée[[#This Row],[Liste des opérations]]&amp;"!g12"),"")</f>
        <v/>
      </c>
      <c r="F272" s="66" t="str" cm="1">
        <f t="array" aca="1" ref="F272" ca="1">IFERROR(INDIRECT(ListeNonClassée[[#This Row],[Liste des opérations]]&amp;"!D65")&amp;"/"&amp;INDIRECT(ListeNonClassée[[#This Row],[Liste des opérations]]&amp;"!E65"),"")</f>
        <v/>
      </c>
      <c r="G272" s="66" t="str" cm="1">
        <f t="array" aca="1" ref="G272" ca="1">IFERROR(INDIRECT(ListeNonClassée[[#This Row],[Liste des opérations]]&amp;"!G65"),"")</f>
        <v/>
      </c>
      <c r="H272" s="66" t="str" cm="1">
        <f t="array" aca="1" ref="H272" ca="1">IFERROR(INDIRECT($B272&amp;"!D66")&amp;"/"&amp;INDIRECT($B272&amp;"!E66"),"")</f>
        <v/>
      </c>
      <c r="I272" s="66" t="str" cm="1">
        <f t="array" aca="1" ref="I272" ca="1">IFERROR(INDIRECT($B272&amp;"!G66"),"")</f>
        <v/>
      </c>
      <c r="J272" s="66" t="str" cm="1">
        <f t="array" aca="1" ref="J272" ca="1">IFERROR(INDIRECT(ListeNonClassée[[#This Row],[Liste des opérations]]&amp;"!D67")&amp;"/"&amp;INDIRECT($B272&amp;"!E67"),"")</f>
        <v/>
      </c>
      <c r="K272" s="66" t="str" cm="1">
        <f t="array" aca="1" ref="K272" ca="1">IFERROR(INDIRECT(ListeNonClassée[[#This Row],[Liste des opérations]]&amp;"!G67"),"")</f>
        <v/>
      </c>
      <c r="L272" s="66" t="str" cm="1">
        <f t="array" aca="1" ref="L272" ca="1">IFERROR(INDIRECT(ListeNonClassée[[#This Row],[Liste des opérations]]&amp;"!D68")&amp;"/"&amp;INDIRECT(ListeNonClassée[[#This Row],[Liste des opérations]]&amp;"!E68"),"")</f>
        <v/>
      </c>
      <c r="M272" s="67" t="str" cm="1">
        <f t="array" aca="1" ref="M272" ca="1">IFERROR(INDIRECT(ListeNonClassée[[#This Row],[Liste des opérations]]&amp;"!D68")/INDIRECT(ListeNonClassée[[#This Row],[Liste des opérations]]&amp;"!E68"),"")</f>
        <v/>
      </c>
      <c r="N272" s="66" t="str" cm="1">
        <f t="array" aca="1" ref="N272" ca="1">IFERROR(INDIRECT(ListeNonClassée[[#This Row],[Liste des opérations]]&amp;"!G68"),"")</f>
        <v/>
      </c>
      <c r="O272" s="139" t="str">
        <f ca="1">IF(ListeNonClassée[[#This Row],[avis]]="favorable",_xlfn.RANK.EQ(ListeNonClassée[[#This Row],[%]],ListeNonClassée[%]),"")</f>
        <v/>
      </c>
      <c r="P272" s="139" t="str">
        <f ca="1">IF(ListeNonClassée[[#This Row],[avis]]="défavorable",_xlfn.RANK.EQ(ListeNonClassée[[#This Row],[%]],ListeNonClassée[%]),"")</f>
        <v/>
      </c>
      <c r="Q272" s="139" t="str">
        <f ca="1">IF(SUM(ListeNonClassée[[#This Row],[Priorisation favorable ]:[Priorisation Défavorable]])=0,"",SUM(ListeNonClassée[[#This Row],[Priorisation favorable ]:[Priorisation Défavorable]]))</f>
        <v/>
      </c>
    </row>
    <row r="273" spans="2:17" ht="12.75" customHeight="1" x14ac:dyDescent="0.2">
      <c r="B273" s="61" t="str" cm="1">
        <f t="array" aca="1" ref="B273" ca="1">IF(ROWS($1:270)&lt;=COUNTA(ListeF),INDEX(MID(ListeF,FIND("]",ListeF)+1,100),ROWS($1:270)),"")</f>
        <v/>
      </c>
      <c r="C273" s="61" t="str" cm="1">
        <f t="array" aca="1" ref="C273" ca="1">IFERROR(INDIRECT(ListeNonClassée[[#This Row],[Liste des opérations]]&amp;"!D10"),"")</f>
        <v/>
      </c>
      <c r="D273" s="137" t="str" cm="1">
        <f t="array" aca="1" ref="D273" ca="1">IFERROR(INDIRECT(ListeNonClassée[[#This Row],[Liste des opérations]]&amp;"!D12"),"")</f>
        <v/>
      </c>
      <c r="E273" s="137" t="str" cm="1">
        <f t="array" aca="1" ref="E273" ca="1">IFERROR(INDIRECT(ListeNonClassée[[#This Row],[Liste des opérations]]&amp;"!g12"),"")</f>
        <v/>
      </c>
      <c r="F273" s="66" t="str" cm="1">
        <f t="array" aca="1" ref="F273" ca="1">IFERROR(INDIRECT(ListeNonClassée[[#This Row],[Liste des opérations]]&amp;"!D65")&amp;"/"&amp;INDIRECT(ListeNonClassée[[#This Row],[Liste des opérations]]&amp;"!E65"),"")</f>
        <v/>
      </c>
      <c r="G273" s="66" t="str" cm="1">
        <f t="array" aca="1" ref="G273" ca="1">IFERROR(INDIRECT(ListeNonClassée[[#This Row],[Liste des opérations]]&amp;"!G65"),"")</f>
        <v/>
      </c>
      <c r="H273" s="66" t="str" cm="1">
        <f t="array" aca="1" ref="H273" ca="1">IFERROR(INDIRECT($B273&amp;"!D66")&amp;"/"&amp;INDIRECT($B273&amp;"!E66"),"")</f>
        <v/>
      </c>
      <c r="I273" s="66" t="str" cm="1">
        <f t="array" aca="1" ref="I273" ca="1">IFERROR(INDIRECT($B273&amp;"!G66"),"")</f>
        <v/>
      </c>
      <c r="J273" s="66" t="str" cm="1">
        <f t="array" aca="1" ref="J273" ca="1">IFERROR(INDIRECT(ListeNonClassée[[#This Row],[Liste des opérations]]&amp;"!D67")&amp;"/"&amp;INDIRECT($B273&amp;"!E67"),"")</f>
        <v/>
      </c>
      <c r="K273" s="66" t="str" cm="1">
        <f t="array" aca="1" ref="K273" ca="1">IFERROR(INDIRECT(ListeNonClassée[[#This Row],[Liste des opérations]]&amp;"!G67"),"")</f>
        <v/>
      </c>
      <c r="L273" s="66" t="str" cm="1">
        <f t="array" aca="1" ref="L273" ca="1">IFERROR(INDIRECT(ListeNonClassée[[#This Row],[Liste des opérations]]&amp;"!D68")&amp;"/"&amp;INDIRECT(ListeNonClassée[[#This Row],[Liste des opérations]]&amp;"!E68"),"")</f>
        <v/>
      </c>
      <c r="M273" s="67" t="str" cm="1">
        <f t="array" aca="1" ref="M273" ca="1">IFERROR(INDIRECT(ListeNonClassée[[#This Row],[Liste des opérations]]&amp;"!D68")/INDIRECT(ListeNonClassée[[#This Row],[Liste des opérations]]&amp;"!E68"),"")</f>
        <v/>
      </c>
      <c r="N273" s="66" t="str" cm="1">
        <f t="array" aca="1" ref="N273" ca="1">IFERROR(INDIRECT(ListeNonClassée[[#This Row],[Liste des opérations]]&amp;"!G68"),"")</f>
        <v/>
      </c>
      <c r="O273" s="139" t="str">
        <f ca="1">IF(ListeNonClassée[[#This Row],[avis]]="favorable",_xlfn.RANK.EQ(ListeNonClassée[[#This Row],[%]],ListeNonClassée[%]),"")</f>
        <v/>
      </c>
      <c r="P273" s="139" t="str">
        <f ca="1">IF(ListeNonClassée[[#This Row],[avis]]="défavorable",_xlfn.RANK.EQ(ListeNonClassée[[#This Row],[%]],ListeNonClassée[%]),"")</f>
        <v/>
      </c>
      <c r="Q273" s="139" t="str">
        <f ca="1">IF(SUM(ListeNonClassée[[#This Row],[Priorisation favorable ]:[Priorisation Défavorable]])=0,"",SUM(ListeNonClassée[[#This Row],[Priorisation favorable ]:[Priorisation Défavorable]]))</f>
        <v/>
      </c>
    </row>
    <row r="274" spans="2:17" ht="12.75" customHeight="1" x14ac:dyDescent="0.2">
      <c r="B274" s="61" t="str" cm="1">
        <f t="array" aca="1" ref="B274" ca="1">IF(ROWS($1:271)&lt;=COUNTA(ListeF),INDEX(MID(ListeF,FIND("]",ListeF)+1,100),ROWS($1:271)),"")</f>
        <v/>
      </c>
      <c r="C274" s="61" t="str" cm="1">
        <f t="array" aca="1" ref="C274" ca="1">IFERROR(INDIRECT(ListeNonClassée[[#This Row],[Liste des opérations]]&amp;"!D10"),"")</f>
        <v/>
      </c>
      <c r="D274" s="137" t="str" cm="1">
        <f t="array" aca="1" ref="D274" ca="1">IFERROR(INDIRECT(ListeNonClassée[[#This Row],[Liste des opérations]]&amp;"!D12"),"")</f>
        <v/>
      </c>
      <c r="E274" s="137" t="str" cm="1">
        <f t="array" aca="1" ref="E274" ca="1">IFERROR(INDIRECT(ListeNonClassée[[#This Row],[Liste des opérations]]&amp;"!g12"),"")</f>
        <v/>
      </c>
      <c r="F274" s="66" t="str" cm="1">
        <f t="array" aca="1" ref="F274" ca="1">IFERROR(INDIRECT(ListeNonClassée[[#This Row],[Liste des opérations]]&amp;"!D65")&amp;"/"&amp;INDIRECT(ListeNonClassée[[#This Row],[Liste des opérations]]&amp;"!E65"),"")</f>
        <v/>
      </c>
      <c r="G274" s="66" t="str" cm="1">
        <f t="array" aca="1" ref="G274" ca="1">IFERROR(INDIRECT(ListeNonClassée[[#This Row],[Liste des opérations]]&amp;"!G65"),"")</f>
        <v/>
      </c>
      <c r="H274" s="66" t="str" cm="1">
        <f t="array" aca="1" ref="H274" ca="1">IFERROR(INDIRECT($B274&amp;"!D66")&amp;"/"&amp;INDIRECT($B274&amp;"!E66"),"")</f>
        <v/>
      </c>
      <c r="I274" s="66" t="str" cm="1">
        <f t="array" aca="1" ref="I274" ca="1">IFERROR(INDIRECT($B274&amp;"!G66"),"")</f>
        <v/>
      </c>
      <c r="J274" s="66" t="str" cm="1">
        <f t="array" aca="1" ref="J274" ca="1">IFERROR(INDIRECT(ListeNonClassée[[#This Row],[Liste des opérations]]&amp;"!D67")&amp;"/"&amp;INDIRECT($B274&amp;"!E67"),"")</f>
        <v/>
      </c>
      <c r="K274" s="66" t="str" cm="1">
        <f t="array" aca="1" ref="K274" ca="1">IFERROR(INDIRECT(ListeNonClassée[[#This Row],[Liste des opérations]]&amp;"!G67"),"")</f>
        <v/>
      </c>
      <c r="L274" s="66" t="str" cm="1">
        <f t="array" aca="1" ref="L274" ca="1">IFERROR(INDIRECT(ListeNonClassée[[#This Row],[Liste des opérations]]&amp;"!D68")&amp;"/"&amp;INDIRECT(ListeNonClassée[[#This Row],[Liste des opérations]]&amp;"!E68"),"")</f>
        <v/>
      </c>
      <c r="M274" s="67" t="str" cm="1">
        <f t="array" aca="1" ref="M274" ca="1">IFERROR(INDIRECT(ListeNonClassée[[#This Row],[Liste des opérations]]&amp;"!D68")/INDIRECT(ListeNonClassée[[#This Row],[Liste des opérations]]&amp;"!E68"),"")</f>
        <v/>
      </c>
      <c r="N274" s="66" t="str" cm="1">
        <f t="array" aca="1" ref="N274" ca="1">IFERROR(INDIRECT(ListeNonClassée[[#This Row],[Liste des opérations]]&amp;"!G68"),"")</f>
        <v/>
      </c>
      <c r="O274" s="139" t="str">
        <f ca="1">IF(ListeNonClassée[[#This Row],[avis]]="favorable",_xlfn.RANK.EQ(ListeNonClassée[[#This Row],[%]],ListeNonClassée[%]),"")</f>
        <v/>
      </c>
      <c r="P274" s="139" t="str">
        <f ca="1">IF(ListeNonClassée[[#This Row],[avis]]="défavorable",_xlfn.RANK.EQ(ListeNonClassée[[#This Row],[%]],ListeNonClassée[%]),"")</f>
        <v/>
      </c>
      <c r="Q274" s="139" t="str">
        <f ca="1">IF(SUM(ListeNonClassée[[#This Row],[Priorisation favorable ]:[Priorisation Défavorable]])=0,"",SUM(ListeNonClassée[[#This Row],[Priorisation favorable ]:[Priorisation Défavorable]]))</f>
        <v/>
      </c>
    </row>
    <row r="275" spans="2:17" ht="12.75" customHeight="1" x14ac:dyDescent="0.2">
      <c r="B275" s="61" t="str" cm="1">
        <f t="array" aca="1" ref="B275" ca="1">IF(ROWS($1:272)&lt;=COUNTA(ListeF),INDEX(MID(ListeF,FIND("]",ListeF)+1,100),ROWS($1:272)),"")</f>
        <v/>
      </c>
      <c r="C275" s="61" t="str" cm="1">
        <f t="array" aca="1" ref="C275" ca="1">IFERROR(INDIRECT(ListeNonClassée[[#This Row],[Liste des opérations]]&amp;"!D10"),"")</f>
        <v/>
      </c>
      <c r="D275" s="137" t="str" cm="1">
        <f t="array" aca="1" ref="D275" ca="1">IFERROR(INDIRECT(ListeNonClassée[[#This Row],[Liste des opérations]]&amp;"!D12"),"")</f>
        <v/>
      </c>
      <c r="E275" s="137" t="str" cm="1">
        <f t="array" aca="1" ref="E275" ca="1">IFERROR(INDIRECT(ListeNonClassée[[#This Row],[Liste des opérations]]&amp;"!g12"),"")</f>
        <v/>
      </c>
      <c r="F275" s="66" t="str" cm="1">
        <f t="array" aca="1" ref="F275" ca="1">IFERROR(INDIRECT(ListeNonClassée[[#This Row],[Liste des opérations]]&amp;"!D65")&amp;"/"&amp;INDIRECT(ListeNonClassée[[#This Row],[Liste des opérations]]&amp;"!E65"),"")</f>
        <v/>
      </c>
      <c r="G275" s="66" t="str" cm="1">
        <f t="array" aca="1" ref="G275" ca="1">IFERROR(INDIRECT(ListeNonClassée[[#This Row],[Liste des opérations]]&amp;"!G65"),"")</f>
        <v/>
      </c>
      <c r="H275" s="66" t="str" cm="1">
        <f t="array" aca="1" ref="H275" ca="1">IFERROR(INDIRECT($B275&amp;"!D66")&amp;"/"&amp;INDIRECT($B275&amp;"!E66"),"")</f>
        <v/>
      </c>
      <c r="I275" s="66" t="str" cm="1">
        <f t="array" aca="1" ref="I275" ca="1">IFERROR(INDIRECT($B275&amp;"!G66"),"")</f>
        <v/>
      </c>
      <c r="J275" s="66" t="str" cm="1">
        <f t="array" aca="1" ref="J275" ca="1">IFERROR(INDIRECT(ListeNonClassée[[#This Row],[Liste des opérations]]&amp;"!D67")&amp;"/"&amp;INDIRECT($B275&amp;"!E67"),"")</f>
        <v/>
      </c>
      <c r="K275" s="66" t="str" cm="1">
        <f t="array" aca="1" ref="K275" ca="1">IFERROR(INDIRECT(ListeNonClassée[[#This Row],[Liste des opérations]]&amp;"!G67"),"")</f>
        <v/>
      </c>
      <c r="L275" s="66" t="str" cm="1">
        <f t="array" aca="1" ref="L275" ca="1">IFERROR(INDIRECT(ListeNonClassée[[#This Row],[Liste des opérations]]&amp;"!D68")&amp;"/"&amp;INDIRECT(ListeNonClassée[[#This Row],[Liste des opérations]]&amp;"!E68"),"")</f>
        <v/>
      </c>
      <c r="M275" s="67" t="str" cm="1">
        <f t="array" aca="1" ref="M275" ca="1">IFERROR(INDIRECT(ListeNonClassée[[#This Row],[Liste des opérations]]&amp;"!D68")/INDIRECT(ListeNonClassée[[#This Row],[Liste des opérations]]&amp;"!E68"),"")</f>
        <v/>
      </c>
      <c r="N275" s="66" t="str" cm="1">
        <f t="array" aca="1" ref="N275" ca="1">IFERROR(INDIRECT(ListeNonClassée[[#This Row],[Liste des opérations]]&amp;"!G68"),"")</f>
        <v/>
      </c>
      <c r="O275" s="139" t="str">
        <f ca="1">IF(ListeNonClassée[[#This Row],[avis]]="favorable",_xlfn.RANK.EQ(ListeNonClassée[[#This Row],[%]],ListeNonClassée[%]),"")</f>
        <v/>
      </c>
      <c r="P275" s="139" t="str">
        <f ca="1">IF(ListeNonClassée[[#This Row],[avis]]="défavorable",_xlfn.RANK.EQ(ListeNonClassée[[#This Row],[%]],ListeNonClassée[%]),"")</f>
        <v/>
      </c>
      <c r="Q275" s="139" t="str">
        <f ca="1">IF(SUM(ListeNonClassée[[#This Row],[Priorisation favorable ]:[Priorisation Défavorable]])=0,"",SUM(ListeNonClassée[[#This Row],[Priorisation favorable ]:[Priorisation Défavorable]]))</f>
        <v/>
      </c>
    </row>
    <row r="276" spans="2:17" ht="12.75" customHeight="1" x14ac:dyDescent="0.2">
      <c r="B276" s="61" t="str" cm="1">
        <f t="array" aca="1" ref="B276" ca="1">IF(ROWS($1:273)&lt;=COUNTA(ListeF),INDEX(MID(ListeF,FIND("]",ListeF)+1,100),ROWS($1:273)),"")</f>
        <v/>
      </c>
      <c r="C276" s="61" t="str" cm="1">
        <f t="array" aca="1" ref="C276" ca="1">IFERROR(INDIRECT(ListeNonClassée[[#This Row],[Liste des opérations]]&amp;"!D10"),"")</f>
        <v/>
      </c>
      <c r="D276" s="137" t="str" cm="1">
        <f t="array" aca="1" ref="D276" ca="1">IFERROR(INDIRECT(ListeNonClassée[[#This Row],[Liste des opérations]]&amp;"!D12"),"")</f>
        <v/>
      </c>
      <c r="E276" s="137" t="str" cm="1">
        <f t="array" aca="1" ref="E276" ca="1">IFERROR(INDIRECT(ListeNonClassée[[#This Row],[Liste des opérations]]&amp;"!g12"),"")</f>
        <v/>
      </c>
      <c r="F276" s="66" t="str" cm="1">
        <f t="array" aca="1" ref="F276" ca="1">IFERROR(INDIRECT(ListeNonClassée[[#This Row],[Liste des opérations]]&amp;"!D65")&amp;"/"&amp;INDIRECT(ListeNonClassée[[#This Row],[Liste des opérations]]&amp;"!E65"),"")</f>
        <v/>
      </c>
      <c r="G276" s="66" t="str" cm="1">
        <f t="array" aca="1" ref="G276" ca="1">IFERROR(INDIRECT(ListeNonClassée[[#This Row],[Liste des opérations]]&amp;"!G65"),"")</f>
        <v/>
      </c>
      <c r="H276" s="66" t="str" cm="1">
        <f t="array" aca="1" ref="H276" ca="1">IFERROR(INDIRECT($B276&amp;"!D66")&amp;"/"&amp;INDIRECT($B276&amp;"!E66"),"")</f>
        <v/>
      </c>
      <c r="I276" s="66" t="str" cm="1">
        <f t="array" aca="1" ref="I276" ca="1">IFERROR(INDIRECT($B276&amp;"!G66"),"")</f>
        <v/>
      </c>
      <c r="J276" s="66" t="str" cm="1">
        <f t="array" aca="1" ref="J276" ca="1">IFERROR(INDIRECT(ListeNonClassée[[#This Row],[Liste des opérations]]&amp;"!D67")&amp;"/"&amp;INDIRECT($B276&amp;"!E67"),"")</f>
        <v/>
      </c>
      <c r="K276" s="66" t="str" cm="1">
        <f t="array" aca="1" ref="K276" ca="1">IFERROR(INDIRECT(ListeNonClassée[[#This Row],[Liste des opérations]]&amp;"!G67"),"")</f>
        <v/>
      </c>
      <c r="L276" s="66" t="str" cm="1">
        <f t="array" aca="1" ref="L276" ca="1">IFERROR(INDIRECT(ListeNonClassée[[#This Row],[Liste des opérations]]&amp;"!D68")&amp;"/"&amp;INDIRECT(ListeNonClassée[[#This Row],[Liste des opérations]]&amp;"!E68"),"")</f>
        <v/>
      </c>
      <c r="M276" s="67" t="str" cm="1">
        <f t="array" aca="1" ref="M276" ca="1">IFERROR(INDIRECT(ListeNonClassée[[#This Row],[Liste des opérations]]&amp;"!D68")/INDIRECT(ListeNonClassée[[#This Row],[Liste des opérations]]&amp;"!E68"),"")</f>
        <v/>
      </c>
      <c r="N276" s="66" t="str" cm="1">
        <f t="array" aca="1" ref="N276" ca="1">IFERROR(INDIRECT(ListeNonClassée[[#This Row],[Liste des opérations]]&amp;"!G68"),"")</f>
        <v/>
      </c>
      <c r="O276" s="139" t="str">
        <f ca="1">IF(ListeNonClassée[[#This Row],[avis]]="favorable",_xlfn.RANK.EQ(ListeNonClassée[[#This Row],[%]],ListeNonClassée[%]),"")</f>
        <v/>
      </c>
      <c r="P276" s="139" t="str">
        <f ca="1">IF(ListeNonClassée[[#This Row],[avis]]="défavorable",_xlfn.RANK.EQ(ListeNonClassée[[#This Row],[%]],ListeNonClassée[%]),"")</f>
        <v/>
      </c>
      <c r="Q276" s="139" t="str">
        <f ca="1">IF(SUM(ListeNonClassée[[#This Row],[Priorisation favorable ]:[Priorisation Défavorable]])=0,"",SUM(ListeNonClassée[[#This Row],[Priorisation favorable ]:[Priorisation Défavorable]]))</f>
        <v/>
      </c>
    </row>
    <row r="277" spans="2:17" ht="12.75" customHeight="1" x14ac:dyDescent="0.2">
      <c r="B277" s="61" t="str" cm="1">
        <f t="array" aca="1" ref="B277" ca="1">IF(ROWS($1:274)&lt;=COUNTA(ListeF),INDEX(MID(ListeF,FIND("]",ListeF)+1,100),ROWS($1:274)),"")</f>
        <v/>
      </c>
      <c r="C277" s="61" t="str" cm="1">
        <f t="array" aca="1" ref="C277" ca="1">IFERROR(INDIRECT(ListeNonClassée[[#This Row],[Liste des opérations]]&amp;"!D10"),"")</f>
        <v/>
      </c>
      <c r="D277" s="137" t="str" cm="1">
        <f t="array" aca="1" ref="D277" ca="1">IFERROR(INDIRECT(ListeNonClassée[[#This Row],[Liste des opérations]]&amp;"!D12"),"")</f>
        <v/>
      </c>
      <c r="E277" s="137" t="str" cm="1">
        <f t="array" aca="1" ref="E277" ca="1">IFERROR(INDIRECT(ListeNonClassée[[#This Row],[Liste des opérations]]&amp;"!g12"),"")</f>
        <v/>
      </c>
      <c r="F277" s="66" t="str" cm="1">
        <f t="array" aca="1" ref="F277" ca="1">IFERROR(INDIRECT(ListeNonClassée[[#This Row],[Liste des opérations]]&amp;"!D65")&amp;"/"&amp;INDIRECT(ListeNonClassée[[#This Row],[Liste des opérations]]&amp;"!E65"),"")</f>
        <v/>
      </c>
      <c r="G277" s="66" t="str" cm="1">
        <f t="array" aca="1" ref="G277" ca="1">IFERROR(INDIRECT(ListeNonClassée[[#This Row],[Liste des opérations]]&amp;"!G65"),"")</f>
        <v/>
      </c>
      <c r="H277" s="66" t="str" cm="1">
        <f t="array" aca="1" ref="H277" ca="1">IFERROR(INDIRECT($B277&amp;"!D66")&amp;"/"&amp;INDIRECT($B277&amp;"!E66"),"")</f>
        <v/>
      </c>
      <c r="I277" s="66" t="str" cm="1">
        <f t="array" aca="1" ref="I277" ca="1">IFERROR(INDIRECT($B277&amp;"!G66"),"")</f>
        <v/>
      </c>
      <c r="J277" s="66" t="str" cm="1">
        <f t="array" aca="1" ref="J277" ca="1">IFERROR(INDIRECT(ListeNonClassée[[#This Row],[Liste des opérations]]&amp;"!D67")&amp;"/"&amp;INDIRECT($B277&amp;"!E67"),"")</f>
        <v/>
      </c>
      <c r="K277" s="66" t="str" cm="1">
        <f t="array" aca="1" ref="K277" ca="1">IFERROR(INDIRECT(ListeNonClassée[[#This Row],[Liste des opérations]]&amp;"!G67"),"")</f>
        <v/>
      </c>
      <c r="L277" s="66" t="str" cm="1">
        <f t="array" aca="1" ref="L277" ca="1">IFERROR(INDIRECT(ListeNonClassée[[#This Row],[Liste des opérations]]&amp;"!D68")&amp;"/"&amp;INDIRECT(ListeNonClassée[[#This Row],[Liste des opérations]]&amp;"!E68"),"")</f>
        <v/>
      </c>
      <c r="M277" s="67" t="str" cm="1">
        <f t="array" aca="1" ref="M277" ca="1">IFERROR(INDIRECT(ListeNonClassée[[#This Row],[Liste des opérations]]&amp;"!D68")/INDIRECT(ListeNonClassée[[#This Row],[Liste des opérations]]&amp;"!E68"),"")</f>
        <v/>
      </c>
      <c r="N277" s="66" t="str" cm="1">
        <f t="array" aca="1" ref="N277" ca="1">IFERROR(INDIRECT(ListeNonClassée[[#This Row],[Liste des opérations]]&amp;"!G68"),"")</f>
        <v/>
      </c>
      <c r="O277" s="139" t="str">
        <f ca="1">IF(ListeNonClassée[[#This Row],[avis]]="favorable",_xlfn.RANK.EQ(ListeNonClassée[[#This Row],[%]],ListeNonClassée[%]),"")</f>
        <v/>
      </c>
      <c r="P277" s="139" t="str">
        <f ca="1">IF(ListeNonClassée[[#This Row],[avis]]="défavorable",_xlfn.RANK.EQ(ListeNonClassée[[#This Row],[%]],ListeNonClassée[%]),"")</f>
        <v/>
      </c>
      <c r="Q277" s="139" t="str">
        <f ca="1">IF(SUM(ListeNonClassée[[#This Row],[Priorisation favorable ]:[Priorisation Défavorable]])=0,"",SUM(ListeNonClassée[[#This Row],[Priorisation favorable ]:[Priorisation Défavorable]]))</f>
        <v/>
      </c>
    </row>
    <row r="278" spans="2:17" ht="12.75" customHeight="1" x14ac:dyDescent="0.2">
      <c r="B278" s="61" t="str" cm="1">
        <f t="array" aca="1" ref="B278" ca="1">IF(ROWS($1:275)&lt;=COUNTA(ListeF),INDEX(MID(ListeF,FIND("]",ListeF)+1,100),ROWS($1:275)),"")</f>
        <v/>
      </c>
      <c r="C278" s="61" t="str" cm="1">
        <f t="array" aca="1" ref="C278" ca="1">IFERROR(INDIRECT(ListeNonClassée[[#This Row],[Liste des opérations]]&amp;"!D10"),"")</f>
        <v/>
      </c>
      <c r="D278" s="137" t="str" cm="1">
        <f t="array" aca="1" ref="D278" ca="1">IFERROR(INDIRECT(ListeNonClassée[[#This Row],[Liste des opérations]]&amp;"!D12"),"")</f>
        <v/>
      </c>
      <c r="E278" s="137" t="str" cm="1">
        <f t="array" aca="1" ref="E278" ca="1">IFERROR(INDIRECT(ListeNonClassée[[#This Row],[Liste des opérations]]&amp;"!g12"),"")</f>
        <v/>
      </c>
      <c r="F278" s="66" t="str" cm="1">
        <f t="array" aca="1" ref="F278" ca="1">IFERROR(INDIRECT(ListeNonClassée[[#This Row],[Liste des opérations]]&amp;"!D65")&amp;"/"&amp;INDIRECT(ListeNonClassée[[#This Row],[Liste des opérations]]&amp;"!E65"),"")</f>
        <v/>
      </c>
      <c r="G278" s="66" t="str" cm="1">
        <f t="array" aca="1" ref="G278" ca="1">IFERROR(INDIRECT(ListeNonClassée[[#This Row],[Liste des opérations]]&amp;"!G65"),"")</f>
        <v/>
      </c>
      <c r="H278" s="66" t="str" cm="1">
        <f t="array" aca="1" ref="H278" ca="1">IFERROR(INDIRECT($B278&amp;"!D66")&amp;"/"&amp;INDIRECT($B278&amp;"!E66"),"")</f>
        <v/>
      </c>
      <c r="I278" s="66" t="str" cm="1">
        <f t="array" aca="1" ref="I278" ca="1">IFERROR(INDIRECT($B278&amp;"!G66"),"")</f>
        <v/>
      </c>
      <c r="J278" s="66" t="str" cm="1">
        <f t="array" aca="1" ref="J278" ca="1">IFERROR(INDIRECT(ListeNonClassée[[#This Row],[Liste des opérations]]&amp;"!D67")&amp;"/"&amp;INDIRECT($B278&amp;"!E67"),"")</f>
        <v/>
      </c>
      <c r="K278" s="66" t="str" cm="1">
        <f t="array" aca="1" ref="K278" ca="1">IFERROR(INDIRECT(ListeNonClassée[[#This Row],[Liste des opérations]]&amp;"!G67"),"")</f>
        <v/>
      </c>
      <c r="L278" s="66" t="str" cm="1">
        <f t="array" aca="1" ref="L278" ca="1">IFERROR(INDIRECT(ListeNonClassée[[#This Row],[Liste des opérations]]&amp;"!D68")&amp;"/"&amp;INDIRECT(ListeNonClassée[[#This Row],[Liste des opérations]]&amp;"!E68"),"")</f>
        <v/>
      </c>
      <c r="M278" s="67" t="str" cm="1">
        <f t="array" aca="1" ref="M278" ca="1">IFERROR(INDIRECT(ListeNonClassée[[#This Row],[Liste des opérations]]&amp;"!D68")/INDIRECT(ListeNonClassée[[#This Row],[Liste des opérations]]&amp;"!E68"),"")</f>
        <v/>
      </c>
      <c r="N278" s="66" t="str" cm="1">
        <f t="array" aca="1" ref="N278" ca="1">IFERROR(INDIRECT(ListeNonClassée[[#This Row],[Liste des opérations]]&amp;"!G68"),"")</f>
        <v/>
      </c>
      <c r="O278" s="139" t="str">
        <f ca="1">IF(ListeNonClassée[[#This Row],[avis]]="favorable",_xlfn.RANK.EQ(ListeNonClassée[[#This Row],[%]],ListeNonClassée[%]),"")</f>
        <v/>
      </c>
      <c r="P278" s="139" t="str">
        <f ca="1">IF(ListeNonClassée[[#This Row],[avis]]="défavorable",_xlfn.RANK.EQ(ListeNonClassée[[#This Row],[%]],ListeNonClassée[%]),"")</f>
        <v/>
      </c>
      <c r="Q278" s="139" t="str">
        <f ca="1">IF(SUM(ListeNonClassée[[#This Row],[Priorisation favorable ]:[Priorisation Défavorable]])=0,"",SUM(ListeNonClassée[[#This Row],[Priorisation favorable ]:[Priorisation Défavorable]]))</f>
        <v/>
      </c>
    </row>
    <row r="279" spans="2:17" ht="12.75" customHeight="1" x14ac:dyDescent="0.2">
      <c r="B279" s="61" t="str" cm="1">
        <f t="array" aca="1" ref="B279" ca="1">IF(ROWS($1:276)&lt;=COUNTA(ListeF),INDEX(MID(ListeF,FIND("]",ListeF)+1,100),ROWS($1:276)),"")</f>
        <v/>
      </c>
      <c r="C279" s="61" t="str" cm="1">
        <f t="array" aca="1" ref="C279" ca="1">IFERROR(INDIRECT(ListeNonClassée[[#This Row],[Liste des opérations]]&amp;"!D10"),"")</f>
        <v/>
      </c>
      <c r="D279" s="137" t="str" cm="1">
        <f t="array" aca="1" ref="D279" ca="1">IFERROR(INDIRECT(ListeNonClassée[[#This Row],[Liste des opérations]]&amp;"!D12"),"")</f>
        <v/>
      </c>
      <c r="E279" s="137" t="str" cm="1">
        <f t="array" aca="1" ref="E279" ca="1">IFERROR(INDIRECT(ListeNonClassée[[#This Row],[Liste des opérations]]&amp;"!g12"),"")</f>
        <v/>
      </c>
      <c r="F279" s="66" t="str" cm="1">
        <f t="array" aca="1" ref="F279" ca="1">IFERROR(INDIRECT(ListeNonClassée[[#This Row],[Liste des opérations]]&amp;"!D65")&amp;"/"&amp;INDIRECT(ListeNonClassée[[#This Row],[Liste des opérations]]&amp;"!E65"),"")</f>
        <v/>
      </c>
      <c r="G279" s="66" t="str" cm="1">
        <f t="array" aca="1" ref="G279" ca="1">IFERROR(INDIRECT(ListeNonClassée[[#This Row],[Liste des opérations]]&amp;"!G65"),"")</f>
        <v/>
      </c>
      <c r="H279" s="66" t="str" cm="1">
        <f t="array" aca="1" ref="H279" ca="1">IFERROR(INDIRECT($B279&amp;"!D66")&amp;"/"&amp;INDIRECT($B279&amp;"!E66"),"")</f>
        <v/>
      </c>
      <c r="I279" s="66" t="str" cm="1">
        <f t="array" aca="1" ref="I279" ca="1">IFERROR(INDIRECT($B279&amp;"!G66"),"")</f>
        <v/>
      </c>
      <c r="J279" s="66" t="str" cm="1">
        <f t="array" aca="1" ref="J279" ca="1">IFERROR(INDIRECT(ListeNonClassée[[#This Row],[Liste des opérations]]&amp;"!D67")&amp;"/"&amp;INDIRECT($B279&amp;"!E67"),"")</f>
        <v/>
      </c>
      <c r="K279" s="66" t="str" cm="1">
        <f t="array" aca="1" ref="K279" ca="1">IFERROR(INDIRECT(ListeNonClassée[[#This Row],[Liste des opérations]]&amp;"!G67"),"")</f>
        <v/>
      </c>
      <c r="L279" s="66" t="str" cm="1">
        <f t="array" aca="1" ref="L279" ca="1">IFERROR(INDIRECT(ListeNonClassée[[#This Row],[Liste des opérations]]&amp;"!D68")&amp;"/"&amp;INDIRECT(ListeNonClassée[[#This Row],[Liste des opérations]]&amp;"!E68"),"")</f>
        <v/>
      </c>
      <c r="M279" s="67" t="str" cm="1">
        <f t="array" aca="1" ref="M279" ca="1">IFERROR(INDIRECT(ListeNonClassée[[#This Row],[Liste des opérations]]&amp;"!D68")/INDIRECT(ListeNonClassée[[#This Row],[Liste des opérations]]&amp;"!E68"),"")</f>
        <v/>
      </c>
      <c r="N279" s="66" t="str" cm="1">
        <f t="array" aca="1" ref="N279" ca="1">IFERROR(INDIRECT(ListeNonClassée[[#This Row],[Liste des opérations]]&amp;"!G68"),"")</f>
        <v/>
      </c>
      <c r="O279" s="139" t="str">
        <f ca="1">IF(ListeNonClassée[[#This Row],[avis]]="favorable",_xlfn.RANK.EQ(ListeNonClassée[[#This Row],[%]],ListeNonClassée[%]),"")</f>
        <v/>
      </c>
      <c r="P279" s="139" t="str">
        <f ca="1">IF(ListeNonClassée[[#This Row],[avis]]="défavorable",_xlfn.RANK.EQ(ListeNonClassée[[#This Row],[%]],ListeNonClassée[%]),"")</f>
        <v/>
      </c>
      <c r="Q279" s="139" t="str">
        <f ca="1">IF(SUM(ListeNonClassée[[#This Row],[Priorisation favorable ]:[Priorisation Défavorable]])=0,"",SUM(ListeNonClassée[[#This Row],[Priorisation favorable ]:[Priorisation Défavorable]]))</f>
        <v/>
      </c>
    </row>
    <row r="280" spans="2:17" ht="12.75" customHeight="1" x14ac:dyDescent="0.2">
      <c r="B280" s="61" t="str" cm="1">
        <f t="array" aca="1" ref="B280" ca="1">IF(ROWS($1:277)&lt;=COUNTA(ListeF),INDEX(MID(ListeF,FIND("]",ListeF)+1,100),ROWS($1:277)),"")</f>
        <v/>
      </c>
      <c r="C280" s="61" t="str" cm="1">
        <f t="array" aca="1" ref="C280" ca="1">IFERROR(INDIRECT(ListeNonClassée[[#This Row],[Liste des opérations]]&amp;"!D10"),"")</f>
        <v/>
      </c>
      <c r="D280" s="137" t="str" cm="1">
        <f t="array" aca="1" ref="D280" ca="1">IFERROR(INDIRECT(ListeNonClassée[[#This Row],[Liste des opérations]]&amp;"!D12"),"")</f>
        <v/>
      </c>
      <c r="E280" s="137" t="str" cm="1">
        <f t="array" aca="1" ref="E280" ca="1">IFERROR(INDIRECT(ListeNonClassée[[#This Row],[Liste des opérations]]&amp;"!g12"),"")</f>
        <v/>
      </c>
      <c r="F280" s="66" t="str" cm="1">
        <f t="array" aca="1" ref="F280" ca="1">IFERROR(INDIRECT(ListeNonClassée[[#This Row],[Liste des opérations]]&amp;"!D65")&amp;"/"&amp;INDIRECT(ListeNonClassée[[#This Row],[Liste des opérations]]&amp;"!E65"),"")</f>
        <v/>
      </c>
      <c r="G280" s="66" t="str" cm="1">
        <f t="array" aca="1" ref="G280" ca="1">IFERROR(INDIRECT(ListeNonClassée[[#This Row],[Liste des opérations]]&amp;"!G65"),"")</f>
        <v/>
      </c>
      <c r="H280" s="66" t="str" cm="1">
        <f t="array" aca="1" ref="H280" ca="1">IFERROR(INDIRECT($B280&amp;"!D66")&amp;"/"&amp;INDIRECT($B280&amp;"!E66"),"")</f>
        <v/>
      </c>
      <c r="I280" s="66" t="str" cm="1">
        <f t="array" aca="1" ref="I280" ca="1">IFERROR(INDIRECT($B280&amp;"!G66"),"")</f>
        <v/>
      </c>
      <c r="J280" s="66" t="str" cm="1">
        <f t="array" aca="1" ref="J280" ca="1">IFERROR(INDIRECT(ListeNonClassée[[#This Row],[Liste des opérations]]&amp;"!D67")&amp;"/"&amp;INDIRECT($B280&amp;"!E67"),"")</f>
        <v/>
      </c>
      <c r="K280" s="66" t="str" cm="1">
        <f t="array" aca="1" ref="K280" ca="1">IFERROR(INDIRECT(ListeNonClassée[[#This Row],[Liste des opérations]]&amp;"!G67"),"")</f>
        <v/>
      </c>
      <c r="L280" s="66" t="str" cm="1">
        <f t="array" aca="1" ref="L280" ca="1">IFERROR(INDIRECT(ListeNonClassée[[#This Row],[Liste des opérations]]&amp;"!D68")&amp;"/"&amp;INDIRECT(ListeNonClassée[[#This Row],[Liste des opérations]]&amp;"!E68"),"")</f>
        <v/>
      </c>
      <c r="M280" s="67" t="str" cm="1">
        <f t="array" aca="1" ref="M280" ca="1">IFERROR(INDIRECT(ListeNonClassée[[#This Row],[Liste des opérations]]&amp;"!D68")/INDIRECT(ListeNonClassée[[#This Row],[Liste des opérations]]&amp;"!E68"),"")</f>
        <v/>
      </c>
      <c r="N280" s="66" t="str" cm="1">
        <f t="array" aca="1" ref="N280" ca="1">IFERROR(INDIRECT(ListeNonClassée[[#This Row],[Liste des opérations]]&amp;"!G68"),"")</f>
        <v/>
      </c>
      <c r="O280" s="139" t="str">
        <f ca="1">IF(ListeNonClassée[[#This Row],[avis]]="favorable",_xlfn.RANK.EQ(ListeNonClassée[[#This Row],[%]],ListeNonClassée[%]),"")</f>
        <v/>
      </c>
      <c r="P280" s="139" t="str">
        <f ca="1">IF(ListeNonClassée[[#This Row],[avis]]="défavorable",_xlfn.RANK.EQ(ListeNonClassée[[#This Row],[%]],ListeNonClassée[%]),"")</f>
        <v/>
      </c>
      <c r="Q280" s="139" t="str">
        <f ca="1">IF(SUM(ListeNonClassée[[#This Row],[Priorisation favorable ]:[Priorisation Défavorable]])=0,"",SUM(ListeNonClassée[[#This Row],[Priorisation favorable ]:[Priorisation Défavorable]]))</f>
        <v/>
      </c>
    </row>
    <row r="281" spans="2:17" ht="12.75" customHeight="1" x14ac:dyDescent="0.2">
      <c r="B281" s="61" t="str" cm="1">
        <f t="array" aca="1" ref="B281" ca="1">IF(ROWS($1:278)&lt;=COUNTA(ListeF),INDEX(MID(ListeF,FIND("]",ListeF)+1,100),ROWS($1:278)),"")</f>
        <v/>
      </c>
      <c r="C281" s="61" t="str" cm="1">
        <f t="array" aca="1" ref="C281" ca="1">IFERROR(INDIRECT(ListeNonClassée[[#This Row],[Liste des opérations]]&amp;"!D10"),"")</f>
        <v/>
      </c>
      <c r="D281" s="137" t="str" cm="1">
        <f t="array" aca="1" ref="D281" ca="1">IFERROR(INDIRECT(ListeNonClassée[[#This Row],[Liste des opérations]]&amp;"!D12"),"")</f>
        <v/>
      </c>
      <c r="E281" s="137" t="str" cm="1">
        <f t="array" aca="1" ref="E281" ca="1">IFERROR(INDIRECT(ListeNonClassée[[#This Row],[Liste des opérations]]&amp;"!g12"),"")</f>
        <v/>
      </c>
      <c r="F281" s="66" t="str" cm="1">
        <f t="array" aca="1" ref="F281" ca="1">IFERROR(INDIRECT(ListeNonClassée[[#This Row],[Liste des opérations]]&amp;"!D65")&amp;"/"&amp;INDIRECT(ListeNonClassée[[#This Row],[Liste des opérations]]&amp;"!E65"),"")</f>
        <v/>
      </c>
      <c r="G281" s="66" t="str" cm="1">
        <f t="array" aca="1" ref="G281" ca="1">IFERROR(INDIRECT(ListeNonClassée[[#This Row],[Liste des opérations]]&amp;"!G65"),"")</f>
        <v/>
      </c>
      <c r="H281" s="66" t="str" cm="1">
        <f t="array" aca="1" ref="H281" ca="1">IFERROR(INDIRECT($B281&amp;"!D66")&amp;"/"&amp;INDIRECT($B281&amp;"!E66"),"")</f>
        <v/>
      </c>
      <c r="I281" s="66" t="str" cm="1">
        <f t="array" aca="1" ref="I281" ca="1">IFERROR(INDIRECT($B281&amp;"!G66"),"")</f>
        <v/>
      </c>
      <c r="J281" s="66" t="str" cm="1">
        <f t="array" aca="1" ref="J281" ca="1">IFERROR(INDIRECT(ListeNonClassée[[#This Row],[Liste des opérations]]&amp;"!D67")&amp;"/"&amp;INDIRECT($B281&amp;"!E67"),"")</f>
        <v/>
      </c>
      <c r="K281" s="66" t="str" cm="1">
        <f t="array" aca="1" ref="K281" ca="1">IFERROR(INDIRECT(ListeNonClassée[[#This Row],[Liste des opérations]]&amp;"!G67"),"")</f>
        <v/>
      </c>
      <c r="L281" s="66" t="str" cm="1">
        <f t="array" aca="1" ref="L281" ca="1">IFERROR(INDIRECT(ListeNonClassée[[#This Row],[Liste des opérations]]&amp;"!D68")&amp;"/"&amp;INDIRECT(ListeNonClassée[[#This Row],[Liste des opérations]]&amp;"!E68"),"")</f>
        <v/>
      </c>
      <c r="M281" s="67" t="str" cm="1">
        <f t="array" aca="1" ref="M281" ca="1">IFERROR(INDIRECT(ListeNonClassée[[#This Row],[Liste des opérations]]&amp;"!D68")/INDIRECT(ListeNonClassée[[#This Row],[Liste des opérations]]&amp;"!E68"),"")</f>
        <v/>
      </c>
      <c r="N281" s="66" t="str" cm="1">
        <f t="array" aca="1" ref="N281" ca="1">IFERROR(INDIRECT(ListeNonClassée[[#This Row],[Liste des opérations]]&amp;"!G68"),"")</f>
        <v/>
      </c>
      <c r="O281" s="139" t="str">
        <f ca="1">IF(ListeNonClassée[[#This Row],[avis]]="favorable",_xlfn.RANK.EQ(ListeNonClassée[[#This Row],[%]],ListeNonClassée[%]),"")</f>
        <v/>
      </c>
      <c r="P281" s="139" t="str">
        <f ca="1">IF(ListeNonClassée[[#This Row],[avis]]="défavorable",_xlfn.RANK.EQ(ListeNonClassée[[#This Row],[%]],ListeNonClassée[%]),"")</f>
        <v/>
      </c>
      <c r="Q281" s="139" t="str">
        <f ca="1">IF(SUM(ListeNonClassée[[#This Row],[Priorisation favorable ]:[Priorisation Défavorable]])=0,"",SUM(ListeNonClassée[[#This Row],[Priorisation favorable ]:[Priorisation Défavorable]]))</f>
        <v/>
      </c>
    </row>
    <row r="282" spans="2:17" ht="12.75" customHeight="1" x14ac:dyDescent="0.2">
      <c r="B282" s="61" t="str" cm="1">
        <f t="array" aca="1" ref="B282" ca="1">IF(ROWS($1:279)&lt;=COUNTA(ListeF),INDEX(MID(ListeF,FIND("]",ListeF)+1,100),ROWS($1:279)),"")</f>
        <v/>
      </c>
      <c r="C282" s="61" t="str" cm="1">
        <f t="array" aca="1" ref="C282" ca="1">IFERROR(INDIRECT(ListeNonClassée[[#This Row],[Liste des opérations]]&amp;"!D10"),"")</f>
        <v/>
      </c>
      <c r="D282" s="137" t="str" cm="1">
        <f t="array" aca="1" ref="D282" ca="1">IFERROR(INDIRECT(ListeNonClassée[[#This Row],[Liste des opérations]]&amp;"!D12"),"")</f>
        <v/>
      </c>
      <c r="E282" s="137" t="str" cm="1">
        <f t="array" aca="1" ref="E282" ca="1">IFERROR(INDIRECT(ListeNonClassée[[#This Row],[Liste des opérations]]&amp;"!g12"),"")</f>
        <v/>
      </c>
      <c r="F282" s="66" t="str" cm="1">
        <f t="array" aca="1" ref="F282" ca="1">IFERROR(INDIRECT(ListeNonClassée[[#This Row],[Liste des opérations]]&amp;"!D65")&amp;"/"&amp;INDIRECT(ListeNonClassée[[#This Row],[Liste des opérations]]&amp;"!E65"),"")</f>
        <v/>
      </c>
      <c r="G282" s="66" t="str" cm="1">
        <f t="array" aca="1" ref="G282" ca="1">IFERROR(INDIRECT(ListeNonClassée[[#This Row],[Liste des opérations]]&amp;"!G65"),"")</f>
        <v/>
      </c>
      <c r="H282" s="66" t="str" cm="1">
        <f t="array" aca="1" ref="H282" ca="1">IFERROR(INDIRECT($B282&amp;"!D66")&amp;"/"&amp;INDIRECT($B282&amp;"!E66"),"")</f>
        <v/>
      </c>
      <c r="I282" s="66" t="str" cm="1">
        <f t="array" aca="1" ref="I282" ca="1">IFERROR(INDIRECT($B282&amp;"!G66"),"")</f>
        <v/>
      </c>
      <c r="J282" s="66" t="str" cm="1">
        <f t="array" aca="1" ref="J282" ca="1">IFERROR(INDIRECT(ListeNonClassée[[#This Row],[Liste des opérations]]&amp;"!D67")&amp;"/"&amp;INDIRECT($B282&amp;"!E67"),"")</f>
        <v/>
      </c>
      <c r="K282" s="66" t="str" cm="1">
        <f t="array" aca="1" ref="K282" ca="1">IFERROR(INDIRECT(ListeNonClassée[[#This Row],[Liste des opérations]]&amp;"!G67"),"")</f>
        <v/>
      </c>
      <c r="L282" s="66" t="str" cm="1">
        <f t="array" aca="1" ref="L282" ca="1">IFERROR(INDIRECT(ListeNonClassée[[#This Row],[Liste des opérations]]&amp;"!D68")&amp;"/"&amp;INDIRECT(ListeNonClassée[[#This Row],[Liste des opérations]]&amp;"!E68"),"")</f>
        <v/>
      </c>
      <c r="M282" s="67" t="str" cm="1">
        <f t="array" aca="1" ref="M282" ca="1">IFERROR(INDIRECT(ListeNonClassée[[#This Row],[Liste des opérations]]&amp;"!D68")/INDIRECT(ListeNonClassée[[#This Row],[Liste des opérations]]&amp;"!E68"),"")</f>
        <v/>
      </c>
      <c r="N282" s="66" t="str" cm="1">
        <f t="array" aca="1" ref="N282" ca="1">IFERROR(INDIRECT(ListeNonClassée[[#This Row],[Liste des opérations]]&amp;"!G68"),"")</f>
        <v/>
      </c>
      <c r="O282" s="139" t="str">
        <f ca="1">IF(ListeNonClassée[[#This Row],[avis]]="favorable",_xlfn.RANK.EQ(ListeNonClassée[[#This Row],[%]],ListeNonClassée[%]),"")</f>
        <v/>
      </c>
      <c r="P282" s="139" t="str">
        <f ca="1">IF(ListeNonClassée[[#This Row],[avis]]="défavorable",_xlfn.RANK.EQ(ListeNonClassée[[#This Row],[%]],ListeNonClassée[%]),"")</f>
        <v/>
      </c>
      <c r="Q282" s="139" t="str">
        <f ca="1">IF(SUM(ListeNonClassée[[#This Row],[Priorisation favorable ]:[Priorisation Défavorable]])=0,"",SUM(ListeNonClassée[[#This Row],[Priorisation favorable ]:[Priorisation Défavorable]]))</f>
        <v/>
      </c>
    </row>
    <row r="283" spans="2:17" ht="12.75" customHeight="1" x14ac:dyDescent="0.2">
      <c r="B283" s="61" t="str" cm="1">
        <f t="array" aca="1" ref="B283" ca="1">IF(ROWS($1:280)&lt;=COUNTA(ListeF),INDEX(MID(ListeF,FIND("]",ListeF)+1,100),ROWS($1:280)),"")</f>
        <v/>
      </c>
      <c r="C283" s="61" t="str" cm="1">
        <f t="array" aca="1" ref="C283" ca="1">IFERROR(INDIRECT(ListeNonClassée[[#This Row],[Liste des opérations]]&amp;"!D10"),"")</f>
        <v/>
      </c>
      <c r="D283" s="137" t="str" cm="1">
        <f t="array" aca="1" ref="D283" ca="1">IFERROR(INDIRECT(ListeNonClassée[[#This Row],[Liste des opérations]]&amp;"!D12"),"")</f>
        <v/>
      </c>
      <c r="E283" s="137" t="str" cm="1">
        <f t="array" aca="1" ref="E283" ca="1">IFERROR(INDIRECT(ListeNonClassée[[#This Row],[Liste des opérations]]&amp;"!g12"),"")</f>
        <v/>
      </c>
      <c r="F283" s="66" t="str" cm="1">
        <f t="array" aca="1" ref="F283" ca="1">IFERROR(INDIRECT(ListeNonClassée[[#This Row],[Liste des opérations]]&amp;"!D65")&amp;"/"&amp;INDIRECT(ListeNonClassée[[#This Row],[Liste des opérations]]&amp;"!E65"),"")</f>
        <v/>
      </c>
      <c r="G283" s="66" t="str" cm="1">
        <f t="array" aca="1" ref="G283" ca="1">IFERROR(INDIRECT(ListeNonClassée[[#This Row],[Liste des opérations]]&amp;"!G65"),"")</f>
        <v/>
      </c>
      <c r="H283" s="66" t="str" cm="1">
        <f t="array" aca="1" ref="H283" ca="1">IFERROR(INDIRECT($B283&amp;"!D66")&amp;"/"&amp;INDIRECT($B283&amp;"!E66"),"")</f>
        <v/>
      </c>
      <c r="I283" s="66" t="str" cm="1">
        <f t="array" aca="1" ref="I283" ca="1">IFERROR(INDIRECT($B283&amp;"!G66"),"")</f>
        <v/>
      </c>
      <c r="J283" s="66" t="str" cm="1">
        <f t="array" aca="1" ref="J283" ca="1">IFERROR(INDIRECT(ListeNonClassée[[#This Row],[Liste des opérations]]&amp;"!D67")&amp;"/"&amp;INDIRECT($B283&amp;"!E67"),"")</f>
        <v/>
      </c>
      <c r="K283" s="66" t="str" cm="1">
        <f t="array" aca="1" ref="K283" ca="1">IFERROR(INDIRECT(ListeNonClassée[[#This Row],[Liste des opérations]]&amp;"!G67"),"")</f>
        <v/>
      </c>
      <c r="L283" s="66" t="str" cm="1">
        <f t="array" aca="1" ref="L283" ca="1">IFERROR(INDIRECT(ListeNonClassée[[#This Row],[Liste des opérations]]&amp;"!D68")&amp;"/"&amp;INDIRECT(ListeNonClassée[[#This Row],[Liste des opérations]]&amp;"!E68"),"")</f>
        <v/>
      </c>
      <c r="M283" s="67" t="str" cm="1">
        <f t="array" aca="1" ref="M283" ca="1">IFERROR(INDIRECT(ListeNonClassée[[#This Row],[Liste des opérations]]&amp;"!D68")/INDIRECT(ListeNonClassée[[#This Row],[Liste des opérations]]&amp;"!E68"),"")</f>
        <v/>
      </c>
      <c r="N283" s="66" t="str" cm="1">
        <f t="array" aca="1" ref="N283" ca="1">IFERROR(INDIRECT(ListeNonClassée[[#This Row],[Liste des opérations]]&amp;"!G68"),"")</f>
        <v/>
      </c>
      <c r="O283" s="139" t="str">
        <f ca="1">IF(ListeNonClassée[[#This Row],[avis]]="favorable",_xlfn.RANK.EQ(ListeNonClassée[[#This Row],[%]],ListeNonClassée[%]),"")</f>
        <v/>
      </c>
      <c r="P283" s="139" t="str">
        <f ca="1">IF(ListeNonClassée[[#This Row],[avis]]="défavorable",_xlfn.RANK.EQ(ListeNonClassée[[#This Row],[%]],ListeNonClassée[%]),"")</f>
        <v/>
      </c>
      <c r="Q283" s="139" t="str">
        <f ca="1">IF(SUM(ListeNonClassée[[#This Row],[Priorisation favorable ]:[Priorisation Défavorable]])=0,"",SUM(ListeNonClassée[[#This Row],[Priorisation favorable ]:[Priorisation Défavorable]]))</f>
        <v/>
      </c>
    </row>
    <row r="284" spans="2:17" ht="12.75" customHeight="1" x14ac:dyDescent="0.2">
      <c r="B284" s="61" t="str" cm="1">
        <f t="array" aca="1" ref="B284" ca="1">IF(ROWS($1:281)&lt;=COUNTA(ListeF),INDEX(MID(ListeF,FIND("]",ListeF)+1,100),ROWS($1:281)),"")</f>
        <v/>
      </c>
      <c r="C284" s="61" t="str" cm="1">
        <f t="array" aca="1" ref="C284" ca="1">IFERROR(INDIRECT(ListeNonClassée[[#This Row],[Liste des opérations]]&amp;"!D10"),"")</f>
        <v/>
      </c>
      <c r="D284" s="137" t="str" cm="1">
        <f t="array" aca="1" ref="D284" ca="1">IFERROR(INDIRECT(ListeNonClassée[[#This Row],[Liste des opérations]]&amp;"!D12"),"")</f>
        <v/>
      </c>
      <c r="E284" s="137" t="str" cm="1">
        <f t="array" aca="1" ref="E284" ca="1">IFERROR(INDIRECT(ListeNonClassée[[#This Row],[Liste des opérations]]&amp;"!g12"),"")</f>
        <v/>
      </c>
      <c r="F284" s="66" t="str" cm="1">
        <f t="array" aca="1" ref="F284" ca="1">IFERROR(INDIRECT(ListeNonClassée[[#This Row],[Liste des opérations]]&amp;"!D65")&amp;"/"&amp;INDIRECT(ListeNonClassée[[#This Row],[Liste des opérations]]&amp;"!E65"),"")</f>
        <v/>
      </c>
      <c r="G284" s="66" t="str" cm="1">
        <f t="array" aca="1" ref="G284" ca="1">IFERROR(INDIRECT(ListeNonClassée[[#This Row],[Liste des opérations]]&amp;"!G65"),"")</f>
        <v/>
      </c>
      <c r="H284" s="66" t="str" cm="1">
        <f t="array" aca="1" ref="H284" ca="1">IFERROR(INDIRECT($B284&amp;"!D66")&amp;"/"&amp;INDIRECT($B284&amp;"!E66"),"")</f>
        <v/>
      </c>
      <c r="I284" s="66" t="str" cm="1">
        <f t="array" aca="1" ref="I284" ca="1">IFERROR(INDIRECT($B284&amp;"!G66"),"")</f>
        <v/>
      </c>
      <c r="J284" s="66" t="str" cm="1">
        <f t="array" aca="1" ref="J284" ca="1">IFERROR(INDIRECT(ListeNonClassée[[#This Row],[Liste des opérations]]&amp;"!D67")&amp;"/"&amp;INDIRECT($B284&amp;"!E67"),"")</f>
        <v/>
      </c>
      <c r="K284" s="66" t="str" cm="1">
        <f t="array" aca="1" ref="K284" ca="1">IFERROR(INDIRECT(ListeNonClassée[[#This Row],[Liste des opérations]]&amp;"!G67"),"")</f>
        <v/>
      </c>
      <c r="L284" s="66" t="str" cm="1">
        <f t="array" aca="1" ref="L284" ca="1">IFERROR(INDIRECT(ListeNonClassée[[#This Row],[Liste des opérations]]&amp;"!D68")&amp;"/"&amp;INDIRECT(ListeNonClassée[[#This Row],[Liste des opérations]]&amp;"!E68"),"")</f>
        <v/>
      </c>
      <c r="M284" s="67" t="str" cm="1">
        <f t="array" aca="1" ref="M284" ca="1">IFERROR(INDIRECT(ListeNonClassée[[#This Row],[Liste des opérations]]&amp;"!D68")/INDIRECT(ListeNonClassée[[#This Row],[Liste des opérations]]&amp;"!E68"),"")</f>
        <v/>
      </c>
      <c r="N284" s="66" t="str" cm="1">
        <f t="array" aca="1" ref="N284" ca="1">IFERROR(INDIRECT(ListeNonClassée[[#This Row],[Liste des opérations]]&amp;"!G68"),"")</f>
        <v/>
      </c>
      <c r="O284" s="139" t="str">
        <f ca="1">IF(ListeNonClassée[[#This Row],[avis]]="favorable",_xlfn.RANK.EQ(ListeNonClassée[[#This Row],[%]],ListeNonClassée[%]),"")</f>
        <v/>
      </c>
      <c r="P284" s="139" t="str">
        <f ca="1">IF(ListeNonClassée[[#This Row],[avis]]="défavorable",_xlfn.RANK.EQ(ListeNonClassée[[#This Row],[%]],ListeNonClassée[%]),"")</f>
        <v/>
      </c>
      <c r="Q284" s="139" t="str">
        <f ca="1">IF(SUM(ListeNonClassée[[#This Row],[Priorisation favorable ]:[Priorisation Défavorable]])=0,"",SUM(ListeNonClassée[[#This Row],[Priorisation favorable ]:[Priorisation Défavorable]]))</f>
        <v/>
      </c>
    </row>
    <row r="285" spans="2:17" ht="12.75" customHeight="1" x14ac:dyDescent="0.2">
      <c r="B285" s="61" t="str" cm="1">
        <f t="array" aca="1" ref="B285" ca="1">IF(ROWS($1:282)&lt;=COUNTA(ListeF),INDEX(MID(ListeF,FIND("]",ListeF)+1,100),ROWS($1:282)),"")</f>
        <v/>
      </c>
      <c r="C285" s="61" t="str" cm="1">
        <f t="array" aca="1" ref="C285" ca="1">IFERROR(INDIRECT(ListeNonClassée[[#This Row],[Liste des opérations]]&amp;"!D10"),"")</f>
        <v/>
      </c>
      <c r="D285" s="137" t="str" cm="1">
        <f t="array" aca="1" ref="D285" ca="1">IFERROR(INDIRECT(ListeNonClassée[[#This Row],[Liste des opérations]]&amp;"!D12"),"")</f>
        <v/>
      </c>
      <c r="E285" s="137" t="str" cm="1">
        <f t="array" aca="1" ref="E285" ca="1">IFERROR(INDIRECT(ListeNonClassée[[#This Row],[Liste des opérations]]&amp;"!g12"),"")</f>
        <v/>
      </c>
      <c r="F285" s="66" t="str" cm="1">
        <f t="array" aca="1" ref="F285" ca="1">IFERROR(INDIRECT(ListeNonClassée[[#This Row],[Liste des opérations]]&amp;"!D65")&amp;"/"&amp;INDIRECT(ListeNonClassée[[#This Row],[Liste des opérations]]&amp;"!E65"),"")</f>
        <v/>
      </c>
      <c r="G285" s="66" t="str" cm="1">
        <f t="array" aca="1" ref="G285" ca="1">IFERROR(INDIRECT(ListeNonClassée[[#This Row],[Liste des opérations]]&amp;"!G65"),"")</f>
        <v/>
      </c>
      <c r="H285" s="66" t="str" cm="1">
        <f t="array" aca="1" ref="H285" ca="1">IFERROR(INDIRECT($B285&amp;"!D66")&amp;"/"&amp;INDIRECT($B285&amp;"!E66"),"")</f>
        <v/>
      </c>
      <c r="I285" s="66" t="str" cm="1">
        <f t="array" aca="1" ref="I285" ca="1">IFERROR(INDIRECT($B285&amp;"!G66"),"")</f>
        <v/>
      </c>
      <c r="J285" s="66" t="str" cm="1">
        <f t="array" aca="1" ref="J285" ca="1">IFERROR(INDIRECT(ListeNonClassée[[#This Row],[Liste des opérations]]&amp;"!D67")&amp;"/"&amp;INDIRECT($B285&amp;"!E67"),"")</f>
        <v/>
      </c>
      <c r="K285" s="66" t="str" cm="1">
        <f t="array" aca="1" ref="K285" ca="1">IFERROR(INDIRECT(ListeNonClassée[[#This Row],[Liste des opérations]]&amp;"!G67"),"")</f>
        <v/>
      </c>
      <c r="L285" s="66" t="str" cm="1">
        <f t="array" aca="1" ref="L285" ca="1">IFERROR(INDIRECT(ListeNonClassée[[#This Row],[Liste des opérations]]&amp;"!D68")&amp;"/"&amp;INDIRECT(ListeNonClassée[[#This Row],[Liste des opérations]]&amp;"!E68"),"")</f>
        <v/>
      </c>
      <c r="M285" s="67" t="str" cm="1">
        <f t="array" aca="1" ref="M285" ca="1">IFERROR(INDIRECT(ListeNonClassée[[#This Row],[Liste des opérations]]&amp;"!D68")/INDIRECT(ListeNonClassée[[#This Row],[Liste des opérations]]&amp;"!E68"),"")</f>
        <v/>
      </c>
      <c r="N285" s="66" t="str" cm="1">
        <f t="array" aca="1" ref="N285" ca="1">IFERROR(INDIRECT(ListeNonClassée[[#This Row],[Liste des opérations]]&amp;"!G68"),"")</f>
        <v/>
      </c>
      <c r="O285" s="139" t="str">
        <f ca="1">IF(ListeNonClassée[[#This Row],[avis]]="favorable",_xlfn.RANK.EQ(ListeNonClassée[[#This Row],[%]],ListeNonClassée[%]),"")</f>
        <v/>
      </c>
      <c r="P285" s="139" t="str">
        <f ca="1">IF(ListeNonClassée[[#This Row],[avis]]="défavorable",_xlfn.RANK.EQ(ListeNonClassée[[#This Row],[%]],ListeNonClassée[%]),"")</f>
        <v/>
      </c>
      <c r="Q285" s="139" t="str">
        <f ca="1">IF(SUM(ListeNonClassée[[#This Row],[Priorisation favorable ]:[Priorisation Défavorable]])=0,"",SUM(ListeNonClassée[[#This Row],[Priorisation favorable ]:[Priorisation Défavorable]]))</f>
        <v/>
      </c>
    </row>
    <row r="286" spans="2:17" ht="12.75" customHeight="1" x14ac:dyDescent="0.2">
      <c r="B286" s="61" t="str" cm="1">
        <f t="array" aca="1" ref="B286" ca="1">IF(ROWS($1:283)&lt;=COUNTA(ListeF),INDEX(MID(ListeF,FIND("]",ListeF)+1,100),ROWS($1:283)),"")</f>
        <v/>
      </c>
      <c r="C286" s="61" t="str" cm="1">
        <f t="array" aca="1" ref="C286" ca="1">IFERROR(INDIRECT(ListeNonClassée[[#This Row],[Liste des opérations]]&amp;"!D10"),"")</f>
        <v/>
      </c>
      <c r="D286" s="137" t="str" cm="1">
        <f t="array" aca="1" ref="D286" ca="1">IFERROR(INDIRECT(ListeNonClassée[[#This Row],[Liste des opérations]]&amp;"!D12"),"")</f>
        <v/>
      </c>
      <c r="E286" s="137" t="str" cm="1">
        <f t="array" aca="1" ref="E286" ca="1">IFERROR(INDIRECT(ListeNonClassée[[#This Row],[Liste des opérations]]&amp;"!g12"),"")</f>
        <v/>
      </c>
      <c r="F286" s="66" t="str" cm="1">
        <f t="array" aca="1" ref="F286" ca="1">IFERROR(INDIRECT(ListeNonClassée[[#This Row],[Liste des opérations]]&amp;"!D65")&amp;"/"&amp;INDIRECT(ListeNonClassée[[#This Row],[Liste des opérations]]&amp;"!E65"),"")</f>
        <v/>
      </c>
      <c r="G286" s="66" t="str" cm="1">
        <f t="array" aca="1" ref="G286" ca="1">IFERROR(INDIRECT(ListeNonClassée[[#This Row],[Liste des opérations]]&amp;"!G65"),"")</f>
        <v/>
      </c>
      <c r="H286" s="66" t="str" cm="1">
        <f t="array" aca="1" ref="H286" ca="1">IFERROR(INDIRECT($B286&amp;"!D66")&amp;"/"&amp;INDIRECT($B286&amp;"!E66"),"")</f>
        <v/>
      </c>
      <c r="I286" s="66" t="str" cm="1">
        <f t="array" aca="1" ref="I286" ca="1">IFERROR(INDIRECT($B286&amp;"!G66"),"")</f>
        <v/>
      </c>
      <c r="J286" s="66" t="str" cm="1">
        <f t="array" aca="1" ref="J286" ca="1">IFERROR(INDIRECT(ListeNonClassée[[#This Row],[Liste des opérations]]&amp;"!D67")&amp;"/"&amp;INDIRECT($B286&amp;"!E67"),"")</f>
        <v/>
      </c>
      <c r="K286" s="66" t="str" cm="1">
        <f t="array" aca="1" ref="K286" ca="1">IFERROR(INDIRECT(ListeNonClassée[[#This Row],[Liste des opérations]]&amp;"!G67"),"")</f>
        <v/>
      </c>
      <c r="L286" s="66" t="str" cm="1">
        <f t="array" aca="1" ref="L286" ca="1">IFERROR(INDIRECT(ListeNonClassée[[#This Row],[Liste des opérations]]&amp;"!D68")&amp;"/"&amp;INDIRECT(ListeNonClassée[[#This Row],[Liste des opérations]]&amp;"!E68"),"")</f>
        <v/>
      </c>
      <c r="M286" s="67" t="str" cm="1">
        <f t="array" aca="1" ref="M286" ca="1">IFERROR(INDIRECT(ListeNonClassée[[#This Row],[Liste des opérations]]&amp;"!D68")/INDIRECT(ListeNonClassée[[#This Row],[Liste des opérations]]&amp;"!E68"),"")</f>
        <v/>
      </c>
      <c r="N286" s="66" t="str" cm="1">
        <f t="array" aca="1" ref="N286" ca="1">IFERROR(INDIRECT(ListeNonClassée[[#This Row],[Liste des opérations]]&amp;"!G68"),"")</f>
        <v/>
      </c>
      <c r="O286" s="139" t="str">
        <f ca="1">IF(ListeNonClassée[[#This Row],[avis]]="favorable",_xlfn.RANK.EQ(ListeNonClassée[[#This Row],[%]],ListeNonClassée[%]),"")</f>
        <v/>
      </c>
      <c r="P286" s="139" t="str">
        <f ca="1">IF(ListeNonClassée[[#This Row],[avis]]="défavorable",_xlfn.RANK.EQ(ListeNonClassée[[#This Row],[%]],ListeNonClassée[%]),"")</f>
        <v/>
      </c>
      <c r="Q286" s="139" t="str">
        <f ca="1">IF(SUM(ListeNonClassée[[#This Row],[Priorisation favorable ]:[Priorisation Défavorable]])=0,"",SUM(ListeNonClassée[[#This Row],[Priorisation favorable ]:[Priorisation Défavorable]]))</f>
        <v/>
      </c>
    </row>
    <row r="287" spans="2:17" ht="12.75" customHeight="1" x14ac:dyDescent="0.2">
      <c r="B287" s="61" t="str" cm="1">
        <f t="array" aca="1" ref="B287" ca="1">IF(ROWS($1:284)&lt;=COUNTA(ListeF),INDEX(MID(ListeF,FIND("]",ListeF)+1,100),ROWS($1:284)),"")</f>
        <v/>
      </c>
      <c r="C287" s="61" t="str" cm="1">
        <f t="array" aca="1" ref="C287" ca="1">IFERROR(INDIRECT(ListeNonClassée[[#This Row],[Liste des opérations]]&amp;"!D10"),"")</f>
        <v/>
      </c>
      <c r="D287" s="137" t="str" cm="1">
        <f t="array" aca="1" ref="D287" ca="1">IFERROR(INDIRECT(ListeNonClassée[[#This Row],[Liste des opérations]]&amp;"!D12"),"")</f>
        <v/>
      </c>
      <c r="E287" s="137" t="str" cm="1">
        <f t="array" aca="1" ref="E287" ca="1">IFERROR(INDIRECT(ListeNonClassée[[#This Row],[Liste des opérations]]&amp;"!g12"),"")</f>
        <v/>
      </c>
      <c r="F287" s="66" t="str" cm="1">
        <f t="array" aca="1" ref="F287" ca="1">IFERROR(INDIRECT(ListeNonClassée[[#This Row],[Liste des opérations]]&amp;"!D65")&amp;"/"&amp;INDIRECT(ListeNonClassée[[#This Row],[Liste des opérations]]&amp;"!E65"),"")</f>
        <v/>
      </c>
      <c r="G287" s="66" t="str" cm="1">
        <f t="array" aca="1" ref="G287" ca="1">IFERROR(INDIRECT(ListeNonClassée[[#This Row],[Liste des opérations]]&amp;"!G65"),"")</f>
        <v/>
      </c>
      <c r="H287" s="66" t="str" cm="1">
        <f t="array" aca="1" ref="H287" ca="1">IFERROR(INDIRECT($B287&amp;"!D66")&amp;"/"&amp;INDIRECT($B287&amp;"!E66"),"")</f>
        <v/>
      </c>
      <c r="I287" s="66" t="str" cm="1">
        <f t="array" aca="1" ref="I287" ca="1">IFERROR(INDIRECT($B287&amp;"!G66"),"")</f>
        <v/>
      </c>
      <c r="J287" s="66" t="str" cm="1">
        <f t="array" aca="1" ref="J287" ca="1">IFERROR(INDIRECT(ListeNonClassée[[#This Row],[Liste des opérations]]&amp;"!D67")&amp;"/"&amp;INDIRECT($B287&amp;"!E67"),"")</f>
        <v/>
      </c>
      <c r="K287" s="66" t="str" cm="1">
        <f t="array" aca="1" ref="K287" ca="1">IFERROR(INDIRECT(ListeNonClassée[[#This Row],[Liste des opérations]]&amp;"!G67"),"")</f>
        <v/>
      </c>
      <c r="L287" s="66" t="str" cm="1">
        <f t="array" aca="1" ref="L287" ca="1">IFERROR(INDIRECT(ListeNonClassée[[#This Row],[Liste des opérations]]&amp;"!D68")&amp;"/"&amp;INDIRECT(ListeNonClassée[[#This Row],[Liste des opérations]]&amp;"!E68"),"")</f>
        <v/>
      </c>
      <c r="M287" s="67" t="str" cm="1">
        <f t="array" aca="1" ref="M287" ca="1">IFERROR(INDIRECT(ListeNonClassée[[#This Row],[Liste des opérations]]&amp;"!D68")/INDIRECT(ListeNonClassée[[#This Row],[Liste des opérations]]&amp;"!E68"),"")</f>
        <v/>
      </c>
      <c r="N287" s="66" t="str" cm="1">
        <f t="array" aca="1" ref="N287" ca="1">IFERROR(INDIRECT(ListeNonClassée[[#This Row],[Liste des opérations]]&amp;"!G68"),"")</f>
        <v/>
      </c>
      <c r="O287" s="139" t="str">
        <f ca="1">IF(ListeNonClassée[[#This Row],[avis]]="favorable",_xlfn.RANK.EQ(ListeNonClassée[[#This Row],[%]],ListeNonClassée[%]),"")</f>
        <v/>
      </c>
      <c r="P287" s="139" t="str">
        <f ca="1">IF(ListeNonClassée[[#This Row],[avis]]="défavorable",_xlfn.RANK.EQ(ListeNonClassée[[#This Row],[%]],ListeNonClassée[%]),"")</f>
        <v/>
      </c>
      <c r="Q287" s="139" t="str">
        <f ca="1">IF(SUM(ListeNonClassée[[#This Row],[Priorisation favorable ]:[Priorisation Défavorable]])=0,"",SUM(ListeNonClassée[[#This Row],[Priorisation favorable ]:[Priorisation Défavorable]]))</f>
        <v/>
      </c>
    </row>
    <row r="288" spans="2:17" ht="12.75" customHeight="1" x14ac:dyDescent="0.2">
      <c r="B288" s="61" t="str" cm="1">
        <f t="array" aca="1" ref="B288" ca="1">IF(ROWS($1:285)&lt;=COUNTA(ListeF),INDEX(MID(ListeF,FIND("]",ListeF)+1,100),ROWS($1:285)),"")</f>
        <v/>
      </c>
      <c r="C288" s="61" t="str" cm="1">
        <f t="array" aca="1" ref="C288" ca="1">IFERROR(INDIRECT(ListeNonClassée[[#This Row],[Liste des opérations]]&amp;"!D10"),"")</f>
        <v/>
      </c>
      <c r="D288" s="137" t="str" cm="1">
        <f t="array" aca="1" ref="D288" ca="1">IFERROR(INDIRECT(ListeNonClassée[[#This Row],[Liste des opérations]]&amp;"!D12"),"")</f>
        <v/>
      </c>
      <c r="E288" s="137" t="str" cm="1">
        <f t="array" aca="1" ref="E288" ca="1">IFERROR(INDIRECT(ListeNonClassée[[#This Row],[Liste des opérations]]&amp;"!g12"),"")</f>
        <v/>
      </c>
      <c r="F288" s="66" t="str" cm="1">
        <f t="array" aca="1" ref="F288" ca="1">IFERROR(INDIRECT(ListeNonClassée[[#This Row],[Liste des opérations]]&amp;"!D65")&amp;"/"&amp;INDIRECT(ListeNonClassée[[#This Row],[Liste des opérations]]&amp;"!E65"),"")</f>
        <v/>
      </c>
      <c r="G288" s="66" t="str" cm="1">
        <f t="array" aca="1" ref="G288" ca="1">IFERROR(INDIRECT(ListeNonClassée[[#This Row],[Liste des opérations]]&amp;"!G65"),"")</f>
        <v/>
      </c>
      <c r="H288" s="66" t="str" cm="1">
        <f t="array" aca="1" ref="H288" ca="1">IFERROR(INDIRECT($B288&amp;"!D66")&amp;"/"&amp;INDIRECT($B288&amp;"!E66"),"")</f>
        <v/>
      </c>
      <c r="I288" s="66" t="str" cm="1">
        <f t="array" aca="1" ref="I288" ca="1">IFERROR(INDIRECT($B288&amp;"!G66"),"")</f>
        <v/>
      </c>
      <c r="J288" s="66" t="str" cm="1">
        <f t="array" aca="1" ref="J288" ca="1">IFERROR(INDIRECT(ListeNonClassée[[#This Row],[Liste des opérations]]&amp;"!D67")&amp;"/"&amp;INDIRECT($B288&amp;"!E67"),"")</f>
        <v/>
      </c>
      <c r="K288" s="66" t="str" cm="1">
        <f t="array" aca="1" ref="K288" ca="1">IFERROR(INDIRECT(ListeNonClassée[[#This Row],[Liste des opérations]]&amp;"!G67"),"")</f>
        <v/>
      </c>
      <c r="L288" s="66" t="str" cm="1">
        <f t="array" aca="1" ref="L288" ca="1">IFERROR(INDIRECT(ListeNonClassée[[#This Row],[Liste des opérations]]&amp;"!D68")&amp;"/"&amp;INDIRECT(ListeNonClassée[[#This Row],[Liste des opérations]]&amp;"!E68"),"")</f>
        <v/>
      </c>
      <c r="M288" s="67" t="str" cm="1">
        <f t="array" aca="1" ref="M288" ca="1">IFERROR(INDIRECT(ListeNonClassée[[#This Row],[Liste des opérations]]&amp;"!D68")/INDIRECT(ListeNonClassée[[#This Row],[Liste des opérations]]&amp;"!E68"),"")</f>
        <v/>
      </c>
      <c r="N288" s="66" t="str" cm="1">
        <f t="array" aca="1" ref="N288" ca="1">IFERROR(INDIRECT(ListeNonClassée[[#This Row],[Liste des opérations]]&amp;"!G68"),"")</f>
        <v/>
      </c>
      <c r="O288" s="139" t="str">
        <f ca="1">IF(ListeNonClassée[[#This Row],[avis]]="favorable",_xlfn.RANK.EQ(ListeNonClassée[[#This Row],[%]],ListeNonClassée[%]),"")</f>
        <v/>
      </c>
      <c r="P288" s="139" t="str">
        <f ca="1">IF(ListeNonClassée[[#This Row],[avis]]="défavorable",_xlfn.RANK.EQ(ListeNonClassée[[#This Row],[%]],ListeNonClassée[%]),"")</f>
        <v/>
      </c>
      <c r="Q288" s="139" t="str">
        <f ca="1">IF(SUM(ListeNonClassée[[#This Row],[Priorisation favorable ]:[Priorisation Défavorable]])=0,"",SUM(ListeNonClassée[[#This Row],[Priorisation favorable ]:[Priorisation Défavorable]]))</f>
        <v/>
      </c>
    </row>
    <row r="289" spans="2:17" ht="12.75" customHeight="1" x14ac:dyDescent="0.2">
      <c r="B289" s="61" t="str" cm="1">
        <f t="array" aca="1" ref="B289" ca="1">IF(ROWS($1:286)&lt;=COUNTA(ListeF),INDEX(MID(ListeF,FIND("]",ListeF)+1,100),ROWS($1:286)),"")</f>
        <v/>
      </c>
      <c r="C289" s="61" t="str" cm="1">
        <f t="array" aca="1" ref="C289" ca="1">IFERROR(INDIRECT(ListeNonClassée[[#This Row],[Liste des opérations]]&amp;"!D10"),"")</f>
        <v/>
      </c>
      <c r="D289" s="137" t="str" cm="1">
        <f t="array" aca="1" ref="D289" ca="1">IFERROR(INDIRECT(ListeNonClassée[[#This Row],[Liste des opérations]]&amp;"!D12"),"")</f>
        <v/>
      </c>
      <c r="E289" s="137" t="str" cm="1">
        <f t="array" aca="1" ref="E289" ca="1">IFERROR(INDIRECT(ListeNonClassée[[#This Row],[Liste des opérations]]&amp;"!g12"),"")</f>
        <v/>
      </c>
      <c r="F289" s="66" t="str" cm="1">
        <f t="array" aca="1" ref="F289" ca="1">IFERROR(INDIRECT(ListeNonClassée[[#This Row],[Liste des opérations]]&amp;"!D65")&amp;"/"&amp;INDIRECT(ListeNonClassée[[#This Row],[Liste des opérations]]&amp;"!E65"),"")</f>
        <v/>
      </c>
      <c r="G289" s="66" t="str" cm="1">
        <f t="array" aca="1" ref="G289" ca="1">IFERROR(INDIRECT(ListeNonClassée[[#This Row],[Liste des opérations]]&amp;"!G65"),"")</f>
        <v/>
      </c>
      <c r="H289" s="66" t="str" cm="1">
        <f t="array" aca="1" ref="H289" ca="1">IFERROR(INDIRECT($B289&amp;"!D66")&amp;"/"&amp;INDIRECT($B289&amp;"!E66"),"")</f>
        <v/>
      </c>
      <c r="I289" s="66" t="str" cm="1">
        <f t="array" aca="1" ref="I289" ca="1">IFERROR(INDIRECT($B289&amp;"!G66"),"")</f>
        <v/>
      </c>
      <c r="J289" s="66" t="str" cm="1">
        <f t="array" aca="1" ref="J289" ca="1">IFERROR(INDIRECT(ListeNonClassée[[#This Row],[Liste des opérations]]&amp;"!D67")&amp;"/"&amp;INDIRECT($B289&amp;"!E67"),"")</f>
        <v/>
      </c>
      <c r="K289" s="66" t="str" cm="1">
        <f t="array" aca="1" ref="K289" ca="1">IFERROR(INDIRECT(ListeNonClassée[[#This Row],[Liste des opérations]]&amp;"!G67"),"")</f>
        <v/>
      </c>
      <c r="L289" s="66" t="str" cm="1">
        <f t="array" aca="1" ref="L289" ca="1">IFERROR(INDIRECT(ListeNonClassée[[#This Row],[Liste des opérations]]&amp;"!D68")&amp;"/"&amp;INDIRECT(ListeNonClassée[[#This Row],[Liste des opérations]]&amp;"!E68"),"")</f>
        <v/>
      </c>
      <c r="M289" s="67" t="str" cm="1">
        <f t="array" aca="1" ref="M289" ca="1">IFERROR(INDIRECT(ListeNonClassée[[#This Row],[Liste des opérations]]&amp;"!D68")/INDIRECT(ListeNonClassée[[#This Row],[Liste des opérations]]&amp;"!E68"),"")</f>
        <v/>
      </c>
      <c r="N289" s="66" t="str" cm="1">
        <f t="array" aca="1" ref="N289" ca="1">IFERROR(INDIRECT(ListeNonClassée[[#This Row],[Liste des opérations]]&amp;"!G68"),"")</f>
        <v/>
      </c>
      <c r="O289" s="139" t="str">
        <f ca="1">IF(ListeNonClassée[[#This Row],[avis]]="favorable",_xlfn.RANK.EQ(ListeNonClassée[[#This Row],[%]],ListeNonClassée[%]),"")</f>
        <v/>
      </c>
      <c r="P289" s="139" t="str">
        <f ca="1">IF(ListeNonClassée[[#This Row],[avis]]="défavorable",_xlfn.RANK.EQ(ListeNonClassée[[#This Row],[%]],ListeNonClassée[%]),"")</f>
        <v/>
      </c>
      <c r="Q289" s="139" t="str">
        <f ca="1">IF(SUM(ListeNonClassée[[#This Row],[Priorisation favorable ]:[Priorisation Défavorable]])=0,"",SUM(ListeNonClassée[[#This Row],[Priorisation favorable ]:[Priorisation Défavorable]]))</f>
        <v/>
      </c>
    </row>
    <row r="290" spans="2:17" ht="12.75" customHeight="1" x14ac:dyDescent="0.2">
      <c r="B290" s="61" t="str" cm="1">
        <f t="array" aca="1" ref="B290" ca="1">IF(ROWS($1:287)&lt;=COUNTA(ListeF),INDEX(MID(ListeF,FIND("]",ListeF)+1,100),ROWS($1:287)),"")</f>
        <v/>
      </c>
      <c r="C290" s="61" t="str" cm="1">
        <f t="array" aca="1" ref="C290" ca="1">IFERROR(INDIRECT(ListeNonClassée[[#This Row],[Liste des opérations]]&amp;"!D10"),"")</f>
        <v/>
      </c>
      <c r="D290" s="137" t="str" cm="1">
        <f t="array" aca="1" ref="D290" ca="1">IFERROR(INDIRECT(ListeNonClassée[[#This Row],[Liste des opérations]]&amp;"!D12"),"")</f>
        <v/>
      </c>
      <c r="E290" s="137" t="str" cm="1">
        <f t="array" aca="1" ref="E290" ca="1">IFERROR(INDIRECT(ListeNonClassée[[#This Row],[Liste des opérations]]&amp;"!g12"),"")</f>
        <v/>
      </c>
      <c r="F290" s="66" t="str" cm="1">
        <f t="array" aca="1" ref="F290" ca="1">IFERROR(INDIRECT(ListeNonClassée[[#This Row],[Liste des opérations]]&amp;"!D65")&amp;"/"&amp;INDIRECT(ListeNonClassée[[#This Row],[Liste des opérations]]&amp;"!E65"),"")</f>
        <v/>
      </c>
      <c r="G290" s="66" t="str" cm="1">
        <f t="array" aca="1" ref="G290" ca="1">IFERROR(INDIRECT(ListeNonClassée[[#This Row],[Liste des opérations]]&amp;"!G65"),"")</f>
        <v/>
      </c>
      <c r="H290" s="66" t="str" cm="1">
        <f t="array" aca="1" ref="H290" ca="1">IFERROR(INDIRECT($B290&amp;"!D66")&amp;"/"&amp;INDIRECT($B290&amp;"!E66"),"")</f>
        <v/>
      </c>
      <c r="I290" s="66" t="str" cm="1">
        <f t="array" aca="1" ref="I290" ca="1">IFERROR(INDIRECT($B290&amp;"!G66"),"")</f>
        <v/>
      </c>
      <c r="J290" s="66" t="str" cm="1">
        <f t="array" aca="1" ref="J290" ca="1">IFERROR(INDIRECT(ListeNonClassée[[#This Row],[Liste des opérations]]&amp;"!D67")&amp;"/"&amp;INDIRECT($B290&amp;"!E67"),"")</f>
        <v/>
      </c>
      <c r="K290" s="66" t="str" cm="1">
        <f t="array" aca="1" ref="K290" ca="1">IFERROR(INDIRECT(ListeNonClassée[[#This Row],[Liste des opérations]]&amp;"!G67"),"")</f>
        <v/>
      </c>
      <c r="L290" s="66" t="str" cm="1">
        <f t="array" aca="1" ref="L290" ca="1">IFERROR(INDIRECT(ListeNonClassée[[#This Row],[Liste des opérations]]&amp;"!D68")&amp;"/"&amp;INDIRECT(ListeNonClassée[[#This Row],[Liste des opérations]]&amp;"!E68"),"")</f>
        <v/>
      </c>
      <c r="M290" s="67" t="str" cm="1">
        <f t="array" aca="1" ref="M290" ca="1">IFERROR(INDIRECT(ListeNonClassée[[#This Row],[Liste des opérations]]&amp;"!D68")/INDIRECT(ListeNonClassée[[#This Row],[Liste des opérations]]&amp;"!E68"),"")</f>
        <v/>
      </c>
      <c r="N290" s="66" t="str" cm="1">
        <f t="array" aca="1" ref="N290" ca="1">IFERROR(INDIRECT(ListeNonClassée[[#This Row],[Liste des opérations]]&amp;"!G68"),"")</f>
        <v/>
      </c>
      <c r="O290" s="139" t="str">
        <f ca="1">IF(ListeNonClassée[[#This Row],[avis]]="favorable",_xlfn.RANK.EQ(ListeNonClassée[[#This Row],[%]],ListeNonClassée[%]),"")</f>
        <v/>
      </c>
      <c r="P290" s="139" t="str">
        <f ca="1">IF(ListeNonClassée[[#This Row],[avis]]="défavorable",_xlfn.RANK.EQ(ListeNonClassée[[#This Row],[%]],ListeNonClassée[%]),"")</f>
        <v/>
      </c>
      <c r="Q290" s="139" t="str">
        <f ca="1">IF(SUM(ListeNonClassée[[#This Row],[Priorisation favorable ]:[Priorisation Défavorable]])=0,"",SUM(ListeNonClassée[[#This Row],[Priorisation favorable ]:[Priorisation Défavorable]]))</f>
        <v/>
      </c>
    </row>
    <row r="291" spans="2:17" ht="12.75" customHeight="1" x14ac:dyDescent="0.2">
      <c r="B291" s="61" t="str" cm="1">
        <f t="array" aca="1" ref="B291" ca="1">IF(ROWS($1:288)&lt;=COUNTA(ListeF),INDEX(MID(ListeF,FIND("]",ListeF)+1,100),ROWS($1:288)),"")</f>
        <v/>
      </c>
      <c r="C291" s="61" t="str" cm="1">
        <f t="array" aca="1" ref="C291" ca="1">IFERROR(INDIRECT(ListeNonClassée[[#This Row],[Liste des opérations]]&amp;"!D10"),"")</f>
        <v/>
      </c>
      <c r="D291" s="137" t="str" cm="1">
        <f t="array" aca="1" ref="D291" ca="1">IFERROR(INDIRECT(ListeNonClassée[[#This Row],[Liste des opérations]]&amp;"!D12"),"")</f>
        <v/>
      </c>
      <c r="E291" s="137" t="str" cm="1">
        <f t="array" aca="1" ref="E291" ca="1">IFERROR(INDIRECT(ListeNonClassée[[#This Row],[Liste des opérations]]&amp;"!g12"),"")</f>
        <v/>
      </c>
      <c r="F291" s="66" t="str" cm="1">
        <f t="array" aca="1" ref="F291" ca="1">IFERROR(INDIRECT(ListeNonClassée[[#This Row],[Liste des opérations]]&amp;"!D65")&amp;"/"&amp;INDIRECT(ListeNonClassée[[#This Row],[Liste des opérations]]&amp;"!E65"),"")</f>
        <v/>
      </c>
      <c r="G291" s="66" t="str" cm="1">
        <f t="array" aca="1" ref="G291" ca="1">IFERROR(INDIRECT(ListeNonClassée[[#This Row],[Liste des opérations]]&amp;"!G65"),"")</f>
        <v/>
      </c>
      <c r="H291" s="66" t="str" cm="1">
        <f t="array" aca="1" ref="H291" ca="1">IFERROR(INDIRECT($B291&amp;"!D66")&amp;"/"&amp;INDIRECT($B291&amp;"!E66"),"")</f>
        <v/>
      </c>
      <c r="I291" s="66" t="str" cm="1">
        <f t="array" aca="1" ref="I291" ca="1">IFERROR(INDIRECT($B291&amp;"!G66"),"")</f>
        <v/>
      </c>
      <c r="J291" s="66" t="str" cm="1">
        <f t="array" aca="1" ref="J291" ca="1">IFERROR(INDIRECT(ListeNonClassée[[#This Row],[Liste des opérations]]&amp;"!D67")&amp;"/"&amp;INDIRECT($B291&amp;"!E67"),"")</f>
        <v/>
      </c>
      <c r="K291" s="66" t="str" cm="1">
        <f t="array" aca="1" ref="K291" ca="1">IFERROR(INDIRECT(ListeNonClassée[[#This Row],[Liste des opérations]]&amp;"!G67"),"")</f>
        <v/>
      </c>
      <c r="L291" s="66" t="str" cm="1">
        <f t="array" aca="1" ref="L291" ca="1">IFERROR(INDIRECT(ListeNonClassée[[#This Row],[Liste des opérations]]&amp;"!D68")&amp;"/"&amp;INDIRECT(ListeNonClassée[[#This Row],[Liste des opérations]]&amp;"!E68"),"")</f>
        <v/>
      </c>
      <c r="M291" s="67" t="str" cm="1">
        <f t="array" aca="1" ref="M291" ca="1">IFERROR(INDIRECT(ListeNonClassée[[#This Row],[Liste des opérations]]&amp;"!D68")/INDIRECT(ListeNonClassée[[#This Row],[Liste des opérations]]&amp;"!E68"),"")</f>
        <v/>
      </c>
      <c r="N291" s="66" t="str" cm="1">
        <f t="array" aca="1" ref="N291" ca="1">IFERROR(INDIRECT(ListeNonClassée[[#This Row],[Liste des opérations]]&amp;"!G68"),"")</f>
        <v/>
      </c>
      <c r="O291" s="139" t="str">
        <f ca="1">IF(ListeNonClassée[[#This Row],[avis]]="favorable",_xlfn.RANK.EQ(ListeNonClassée[[#This Row],[%]],ListeNonClassée[%]),"")</f>
        <v/>
      </c>
      <c r="P291" s="139" t="str">
        <f ca="1">IF(ListeNonClassée[[#This Row],[avis]]="défavorable",_xlfn.RANK.EQ(ListeNonClassée[[#This Row],[%]],ListeNonClassée[%]),"")</f>
        <v/>
      </c>
      <c r="Q291" s="139" t="str">
        <f ca="1">IF(SUM(ListeNonClassée[[#This Row],[Priorisation favorable ]:[Priorisation Défavorable]])=0,"",SUM(ListeNonClassée[[#This Row],[Priorisation favorable ]:[Priorisation Défavorable]]))</f>
        <v/>
      </c>
    </row>
    <row r="292" spans="2:17" ht="12.75" customHeight="1" x14ac:dyDescent="0.2">
      <c r="B292" s="61" t="str" cm="1">
        <f t="array" aca="1" ref="B292" ca="1">IF(ROWS($1:289)&lt;=COUNTA(ListeF),INDEX(MID(ListeF,FIND("]",ListeF)+1,100),ROWS($1:289)),"")</f>
        <v/>
      </c>
      <c r="C292" s="61" t="str" cm="1">
        <f t="array" aca="1" ref="C292" ca="1">IFERROR(INDIRECT(ListeNonClassée[[#This Row],[Liste des opérations]]&amp;"!D10"),"")</f>
        <v/>
      </c>
      <c r="D292" s="137" t="str" cm="1">
        <f t="array" aca="1" ref="D292" ca="1">IFERROR(INDIRECT(ListeNonClassée[[#This Row],[Liste des opérations]]&amp;"!D12"),"")</f>
        <v/>
      </c>
      <c r="E292" s="137" t="str" cm="1">
        <f t="array" aca="1" ref="E292" ca="1">IFERROR(INDIRECT(ListeNonClassée[[#This Row],[Liste des opérations]]&amp;"!g12"),"")</f>
        <v/>
      </c>
      <c r="F292" s="66" t="str" cm="1">
        <f t="array" aca="1" ref="F292" ca="1">IFERROR(INDIRECT(ListeNonClassée[[#This Row],[Liste des opérations]]&amp;"!D65")&amp;"/"&amp;INDIRECT(ListeNonClassée[[#This Row],[Liste des opérations]]&amp;"!E65"),"")</f>
        <v/>
      </c>
      <c r="G292" s="66" t="str" cm="1">
        <f t="array" aca="1" ref="G292" ca="1">IFERROR(INDIRECT(ListeNonClassée[[#This Row],[Liste des opérations]]&amp;"!G65"),"")</f>
        <v/>
      </c>
      <c r="H292" s="66" t="str" cm="1">
        <f t="array" aca="1" ref="H292" ca="1">IFERROR(INDIRECT($B292&amp;"!D66")&amp;"/"&amp;INDIRECT($B292&amp;"!E66"),"")</f>
        <v/>
      </c>
      <c r="I292" s="66" t="str" cm="1">
        <f t="array" aca="1" ref="I292" ca="1">IFERROR(INDIRECT($B292&amp;"!G66"),"")</f>
        <v/>
      </c>
      <c r="J292" s="66" t="str" cm="1">
        <f t="array" aca="1" ref="J292" ca="1">IFERROR(INDIRECT(ListeNonClassée[[#This Row],[Liste des opérations]]&amp;"!D67")&amp;"/"&amp;INDIRECT($B292&amp;"!E67"),"")</f>
        <v/>
      </c>
      <c r="K292" s="66" t="str" cm="1">
        <f t="array" aca="1" ref="K292" ca="1">IFERROR(INDIRECT(ListeNonClassée[[#This Row],[Liste des opérations]]&amp;"!G67"),"")</f>
        <v/>
      </c>
      <c r="L292" s="66" t="str" cm="1">
        <f t="array" aca="1" ref="L292" ca="1">IFERROR(INDIRECT(ListeNonClassée[[#This Row],[Liste des opérations]]&amp;"!D68")&amp;"/"&amp;INDIRECT(ListeNonClassée[[#This Row],[Liste des opérations]]&amp;"!E68"),"")</f>
        <v/>
      </c>
      <c r="M292" s="67" t="str" cm="1">
        <f t="array" aca="1" ref="M292" ca="1">IFERROR(INDIRECT(ListeNonClassée[[#This Row],[Liste des opérations]]&amp;"!D68")/INDIRECT(ListeNonClassée[[#This Row],[Liste des opérations]]&amp;"!E68"),"")</f>
        <v/>
      </c>
      <c r="N292" s="66" t="str" cm="1">
        <f t="array" aca="1" ref="N292" ca="1">IFERROR(INDIRECT(ListeNonClassée[[#This Row],[Liste des opérations]]&amp;"!G68"),"")</f>
        <v/>
      </c>
      <c r="O292" s="139" t="str">
        <f ca="1">IF(ListeNonClassée[[#This Row],[avis]]="favorable",_xlfn.RANK.EQ(ListeNonClassée[[#This Row],[%]],ListeNonClassée[%]),"")</f>
        <v/>
      </c>
      <c r="P292" s="139" t="str">
        <f ca="1">IF(ListeNonClassée[[#This Row],[avis]]="défavorable",_xlfn.RANK.EQ(ListeNonClassée[[#This Row],[%]],ListeNonClassée[%]),"")</f>
        <v/>
      </c>
      <c r="Q292" s="139" t="str">
        <f ca="1">IF(SUM(ListeNonClassée[[#This Row],[Priorisation favorable ]:[Priorisation Défavorable]])=0,"",SUM(ListeNonClassée[[#This Row],[Priorisation favorable ]:[Priorisation Défavorable]]))</f>
        <v/>
      </c>
    </row>
    <row r="293" spans="2:17" ht="12.75" customHeight="1" x14ac:dyDescent="0.2">
      <c r="B293" s="61" t="str" cm="1">
        <f t="array" aca="1" ref="B293" ca="1">IF(ROWS($1:290)&lt;=COUNTA(ListeF),INDEX(MID(ListeF,FIND("]",ListeF)+1,100),ROWS($1:290)),"")</f>
        <v/>
      </c>
      <c r="C293" s="61" t="str" cm="1">
        <f t="array" aca="1" ref="C293" ca="1">IFERROR(INDIRECT(ListeNonClassée[[#This Row],[Liste des opérations]]&amp;"!D10"),"")</f>
        <v/>
      </c>
      <c r="D293" s="137" t="str" cm="1">
        <f t="array" aca="1" ref="D293" ca="1">IFERROR(INDIRECT(ListeNonClassée[[#This Row],[Liste des opérations]]&amp;"!D12"),"")</f>
        <v/>
      </c>
      <c r="E293" s="137" t="str" cm="1">
        <f t="array" aca="1" ref="E293" ca="1">IFERROR(INDIRECT(ListeNonClassée[[#This Row],[Liste des opérations]]&amp;"!g12"),"")</f>
        <v/>
      </c>
      <c r="F293" s="66" t="str" cm="1">
        <f t="array" aca="1" ref="F293" ca="1">IFERROR(INDIRECT(ListeNonClassée[[#This Row],[Liste des opérations]]&amp;"!D65")&amp;"/"&amp;INDIRECT(ListeNonClassée[[#This Row],[Liste des opérations]]&amp;"!E65"),"")</f>
        <v/>
      </c>
      <c r="G293" s="66" t="str" cm="1">
        <f t="array" aca="1" ref="G293" ca="1">IFERROR(INDIRECT(ListeNonClassée[[#This Row],[Liste des opérations]]&amp;"!G65"),"")</f>
        <v/>
      </c>
      <c r="H293" s="66" t="str" cm="1">
        <f t="array" aca="1" ref="H293" ca="1">IFERROR(INDIRECT($B293&amp;"!D66")&amp;"/"&amp;INDIRECT($B293&amp;"!E66"),"")</f>
        <v/>
      </c>
      <c r="I293" s="66" t="str" cm="1">
        <f t="array" aca="1" ref="I293" ca="1">IFERROR(INDIRECT($B293&amp;"!G66"),"")</f>
        <v/>
      </c>
      <c r="J293" s="66" t="str" cm="1">
        <f t="array" aca="1" ref="J293" ca="1">IFERROR(INDIRECT(ListeNonClassée[[#This Row],[Liste des opérations]]&amp;"!D67")&amp;"/"&amp;INDIRECT($B293&amp;"!E67"),"")</f>
        <v/>
      </c>
      <c r="K293" s="66" t="str" cm="1">
        <f t="array" aca="1" ref="K293" ca="1">IFERROR(INDIRECT(ListeNonClassée[[#This Row],[Liste des opérations]]&amp;"!G67"),"")</f>
        <v/>
      </c>
      <c r="L293" s="66" t="str" cm="1">
        <f t="array" aca="1" ref="L293" ca="1">IFERROR(INDIRECT(ListeNonClassée[[#This Row],[Liste des opérations]]&amp;"!D68")&amp;"/"&amp;INDIRECT(ListeNonClassée[[#This Row],[Liste des opérations]]&amp;"!E68"),"")</f>
        <v/>
      </c>
      <c r="M293" s="67" t="str" cm="1">
        <f t="array" aca="1" ref="M293" ca="1">IFERROR(INDIRECT(ListeNonClassée[[#This Row],[Liste des opérations]]&amp;"!D68")/INDIRECT(ListeNonClassée[[#This Row],[Liste des opérations]]&amp;"!E68"),"")</f>
        <v/>
      </c>
      <c r="N293" s="66" t="str" cm="1">
        <f t="array" aca="1" ref="N293" ca="1">IFERROR(INDIRECT(ListeNonClassée[[#This Row],[Liste des opérations]]&amp;"!G68"),"")</f>
        <v/>
      </c>
      <c r="O293" s="139" t="str">
        <f ca="1">IF(ListeNonClassée[[#This Row],[avis]]="favorable",_xlfn.RANK.EQ(ListeNonClassée[[#This Row],[%]],ListeNonClassée[%]),"")</f>
        <v/>
      </c>
      <c r="P293" s="139" t="str">
        <f ca="1">IF(ListeNonClassée[[#This Row],[avis]]="défavorable",_xlfn.RANK.EQ(ListeNonClassée[[#This Row],[%]],ListeNonClassée[%]),"")</f>
        <v/>
      </c>
      <c r="Q293" s="139" t="str">
        <f ca="1">IF(SUM(ListeNonClassée[[#This Row],[Priorisation favorable ]:[Priorisation Défavorable]])=0,"",SUM(ListeNonClassée[[#This Row],[Priorisation favorable ]:[Priorisation Défavorable]]))</f>
        <v/>
      </c>
    </row>
    <row r="294" spans="2:17" ht="12.75" customHeight="1" x14ac:dyDescent="0.2">
      <c r="B294" s="61" t="str" cm="1">
        <f t="array" aca="1" ref="B294" ca="1">IF(ROWS($1:291)&lt;=COUNTA(ListeF),INDEX(MID(ListeF,FIND("]",ListeF)+1,100),ROWS($1:291)),"")</f>
        <v/>
      </c>
      <c r="C294" s="61" t="str" cm="1">
        <f t="array" aca="1" ref="C294" ca="1">IFERROR(INDIRECT(ListeNonClassée[[#This Row],[Liste des opérations]]&amp;"!D10"),"")</f>
        <v/>
      </c>
      <c r="D294" s="137" t="str" cm="1">
        <f t="array" aca="1" ref="D294" ca="1">IFERROR(INDIRECT(ListeNonClassée[[#This Row],[Liste des opérations]]&amp;"!D12"),"")</f>
        <v/>
      </c>
      <c r="E294" s="137" t="str" cm="1">
        <f t="array" aca="1" ref="E294" ca="1">IFERROR(INDIRECT(ListeNonClassée[[#This Row],[Liste des opérations]]&amp;"!g12"),"")</f>
        <v/>
      </c>
      <c r="F294" s="66" t="str" cm="1">
        <f t="array" aca="1" ref="F294" ca="1">IFERROR(INDIRECT(ListeNonClassée[[#This Row],[Liste des opérations]]&amp;"!D65")&amp;"/"&amp;INDIRECT(ListeNonClassée[[#This Row],[Liste des opérations]]&amp;"!E65"),"")</f>
        <v/>
      </c>
      <c r="G294" s="66" t="str" cm="1">
        <f t="array" aca="1" ref="G294" ca="1">IFERROR(INDIRECT(ListeNonClassée[[#This Row],[Liste des opérations]]&amp;"!G65"),"")</f>
        <v/>
      </c>
      <c r="H294" s="66" t="str" cm="1">
        <f t="array" aca="1" ref="H294" ca="1">IFERROR(INDIRECT($B294&amp;"!D66")&amp;"/"&amp;INDIRECT($B294&amp;"!E66"),"")</f>
        <v/>
      </c>
      <c r="I294" s="66" t="str" cm="1">
        <f t="array" aca="1" ref="I294" ca="1">IFERROR(INDIRECT($B294&amp;"!G66"),"")</f>
        <v/>
      </c>
      <c r="J294" s="66" t="str" cm="1">
        <f t="array" aca="1" ref="J294" ca="1">IFERROR(INDIRECT(ListeNonClassée[[#This Row],[Liste des opérations]]&amp;"!D67")&amp;"/"&amp;INDIRECT($B294&amp;"!E67"),"")</f>
        <v/>
      </c>
      <c r="K294" s="66" t="str" cm="1">
        <f t="array" aca="1" ref="K294" ca="1">IFERROR(INDIRECT(ListeNonClassée[[#This Row],[Liste des opérations]]&amp;"!G67"),"")</f>
        <v/>
      </c>
      <c r="L294" s="66" t="str" cm="1">
        <f t="array" aca="1" ref="L294" ca="1">IFERROR(INDIRECT(ListeNonClassée[[#This Row],[Liste des opérations]]&amp;"!D68")&amp;"/"&amp;INDIRECT(ListeNonClassée[[#This Row],[Liste des opérations]]&amp;"!E68"),"")</f>
        <v/>
      </c>
      <c r="M294" s="67" t="str" cm="1">
        <f t="array" aca="1" ref="M294" ca="1">IFERROR(INDIRECT(ListeNonClassée[[#This Row],[Liste des opérations]]&amp;"!D68")/INDIRECT(ListeNonClassée[[#This Row],[Liste des opérations]]&amp;"!E68"),"")</f>
        <v/>
      </c>
      <c r="N294" s="66" t="str" cm="1">
        <f t="array" aca="1" ref="N294" ca="1">IFERROR(INDIRECT(ListeNonClassée[[#This Row],[Liste des opérations]]&amp;"!G68"),"")</f>
        <v/>
      </c>
      <c r="O294" s="139" t="str">
        <f ca="1">IF(ListeNonClassée[[#This Row],[avis]]="favorable",_xlfn.RANK.EQ(ListeNonClassée[[#This Row],[%]],ListeNonClassée[%]),"")</f>
        <v/>
      </c>
      <c r="P294" s="139" t="str">
        <f ca="1">IF(ListeNonClassée[[#This Row],[avis]]="défavorable",_xlfn.RANK.EQ(ListeNonClassée[[#This Row],[%]],ListeNonClassée[%]),"")</f>
        <v/>
      </c>
      <c r="Q294" s="139" t="str">
        <f ca="1">IF(SUM(ListeNonClassée[[#This Row],[Priorisation favorable ]:[Priorisation Défavorable]])=0,"",SUM(ListeNonClassée[[#This Row],[Priorisation favorable ]:[Priorisation Défavorable]]))</f>
        <v/>
      </c>
    </row>
    <row r="295" spans="2:17" ht="12.75" customHeight="1" x14ac:dyDescent="0.2">
      <c r="B295" s="61" t="str" cm="1">
        <f t="array" aca="1" ref="B295" ca="1">IF(ROWS($1:292)&lt;=COUNTA(ListeF),INDEX(MID(ListeF,FIND("]",ListeF)+1,100),ROWS($1:292)),"")</f>
        <v/>
      </c>
      <c r="C295" s="61" t="str" cm="1">
        <f t="array" aca="1" ref="C295" ca="1">IFERROR(INDIRECT(ListeNonClassée[[#This Row],[Liste des opérations]]&amp;"!D10"),"")</f>
        <v/>
      </c>
      <c r="D295" s="137" t="str" cm="1">
        <f t="array" aca="1" ref="D295" ca="1">IFERROR(INDIRECT(ListeNonClassée[[#This Row],[Liste des opérations]]&amp;"!D12"),"")</f>
        <v/>
      </c>
      <c r="E295" s="137" t="str" cm="1">
        <f t="array" aca="1" ref="E295" ca="1">IFERROR(INDIRECT(ListeNonClassée[[#This Row],[Liste des opérations]]&amp;"!g12"),"")</f>
        <v/>
      </c>
      <c r="F295" s="66" t="str" cm="1">
        <f t="array" aca="1" ref="F295" ca="1">IFERROR(INDIRECT(ListeNonClassée[[#This Row],[Liste des opérations]]&amp;"!D65")&amp;"/"&amp;INDIRECT(ListeNonClassée[[#This Row],[Liste des opérations]]&amp;"!E65"),"")</f>
        <v/>
      </c>
      <c r="G295" s="66" t="str" cm="1">
        <f t="array" aca="1" ref="G295" ca="1">IFERROR(INDIRECT(ListeNonClassée[[#This Row],[Liste des opérations]]&amp;"!G65"),"")</f>
        <v/>
      </c>
      <c r="H295" s="66" t="str" cm="1">
        <f t="array" aca="1" ref="H295" ca="1">IFERROR(INDIRECT($B295&amp;"!D66")&amp;"/"&amp;INDIRECT($B295&amp;"!E66"),"")</f>
        <v/>
      </c>
      <c r="I295" s="66" t="str" cm="1">
        <f t="array" aca="1" ref="I295" ca="1">IFERROR(INDIRECT($B295&amp;"!G66"),"")</f>
        <v/>
      </c>
      <c r="J295" s="66" t="str" cm="1">
        <f t="array" aca="1" ref="J295" ca="1">IFERROR(INDIRECT(ListeNonClassée[[#This Row],[Liste des opérations]]&amp;"!D67")&amp;"/"&amp;INDIRECT($B295&amp;"!E67"),"")</f>
        <v/>
      </c>
      <c r="K295" s="66" t="str" cm="1">
        <f t="array" aca="1" ref="K295" ca="1">IFERROR(INDIRECT(ListeNonClassée[[#This Row],[Liste des opérations]]&amp;"!G67"),"")</f>
        <v/>
      </c>
      <c r="L295" s="66" t="str" cm="1">
        <f t="array" aca="1" ref="L295" ca="1">IFERROR(INDIRECT(ListeNonClassée[[#This Row],[Liste des opérations]]&amp;"!D68")&amp;"/"&amp;INDIRECT(ListeNonClassée[[#This Row],[Liste des opérations]]&amp;"!E68"),"")</f>
        <v/>
      </c>
      <c r="M295" s="67" t="str" cm="1">
        <f t="array" aca="1" ref="M295" ca="1">IFERROR(INDIRECT(ListeNonClassée[[#This Row],[Liste des opérations]]&amp;"!D68")/INDIRECT(ListeNonClassée[[#This Row],[Liste des opérations]]&amp;"!E68"),"")</f>
        <v/>
      </c>
      <c r="N295" s="66" t="str" cm="1">
        <f t="array" aca="1" ref="N295" ca="1">IFERROR(INDIRECT(ListeNonClassée[[#This Row],[Liste des opérations]]&amp;"!G68"),"")</f>
        <v/>
      </c>
      <c r="O295" s="139" t="str">
        <f ca="1">IF(ListeNonClassée[[#This Row],[avis]]="favorable",_xlfn.RANK.EQ(ListeNonClassée[[#This Row],[%]],ListeNonClassée[%]),"")</f>
        <v/>
      </c>
      <c r="P295" s="139" t="str">
        <f ca="1">IF(ListeNonClassée[[#This Row],[avis]]="défavorable",_xlfn.RANK.EQ(ListeNonClassée[[#This Row],[%]],ListeNonClassée[%]),"")</f>
        <v/>
      </c>
      <c r="Q295" s="139" t="str">
        <f ca="1">IF(SUM(ListeNonClassée[[#This Row],[Priorisation favorable ]:[Priorisation Défavorable]])=0,"",SUM(ListeNonClassée[[#This Row],[Priorisation favorable ]:[Priorisation Défavorable]]))</f>
        <v/>
      </c>
    </row>
    <row r="296" spans="2:17" ht="12.75" customHeight="1" x14ac:dyDescent="0.2">
      <c r="B296" s="61" t="str" cm="1">
        <f t="array" aca="1" ref="B296" ca="1">IF(ROWS($1:293)&lt;=COUNTA(ListeF),INDEX(MID(ListeF,FIND("]",ListeF)+1,100),ROWS($1:293)),"")</f>
        <v/>
      </c>
      <c r="C296" s="61" t="str" cm="1">
        <f t="array" aca="1" ref="C296" ca="1">IFERROR(INDIRECT(ListeNonClassée[[#This Row],[Liste des opérations]]&amp;"!D10"),"")</f>
        <v/>
      </c>
      <c r="D296" s="137" t="str" cm="1">
        <f t="array" aca="1" ref="D296" ca="1">IFERROR(INDIRECT(ListeNonClassée[[#This Row],[Liste des opérations]]&amp;"!D12"),"")</f>
        <v/>
      </c>
      <c r="E296" s="137" t="str" cm="1">
        <f t="array" aca="1" ref="E296" ca="1">IFERROR(INDIRECT(ListeNonClassée[[#This Row],[Liste des opérations]]&amp;"!g12"),"")</f>
        <v/>
      </c>
      <c r="F296" s="66" t="str" cm="1">
        <f t="array" aca="1" ref="F296" ca="1">IFERROR(INDIRECT(ListeNonClassée[[#This Row],[Liste des opérations]]&amp;"!D65")&amp;"/"&amp;INDIRECT(ListeNonClassée[[#This Row],[Liste des opérations]]&amp;"!E65"),"")</f>
        <v/>
      </c>
      <c r="G296" s="66" t="str" cm="1">
        <f t="array" aca="1" ref="G296" ca="1">IFERROR(INDIRECT(ListeNonClassée[[#This Row],[Liste des opérations]]&amp;"!G65"),"")</f>
        <v/>
      </c>
      <c r="H296" s="66" t="str" cm="1">
        <f t="array" aca="1" ref="H296" ca="1">IFERROR(INDIRECT($B296&amp;"!D66")&amp;"/"&amp;INDIRECT($B296&amp;"!E66"),"")</f>
        <v/>
      </c>
      <c r="I296" s="66" t="str" cm="1">
        <f t="array" aca="1" ref="I296" ca="1">IFERROR(INDIRECT($B296&amp;"!G66"),"")</f>
        <v/>
      </c>
      <c r="J296" s="66" t="str" cm="1">
        <f t="array" aca="1" ref="J296" ca="1">IFERROR(INDIRECT(ListeNonClassée[[#This Row],[Liste des opérations]]&amp;"!D67")&amp;"/"&amp;INDIRECT($B296&amp;"!E67"),"")</f>
        <v/>
      </c>
      <c r="K296" s="66" t="str" cm="1">
        <f t="array" aca="1" ref="K296" ca="1">IFERROR(INDIRECT(ListeNonClassée[[#This Row],[Liste des opérations]]&amp;"!G67"),"")</f>
        <v/>
      </c>
      <c r="L296" s="66" t="str" cm="1">
        <f t="array" aca="1" ref="L296" ca="1">IFERROR(INDIRECT(ListeNonClassée[[#This Row],[Liste des opérations]]&amp;"!D68")&amp;"/"&amp;INDIRECT(ListeNonClassée[[#This Row],[Liste des opérations]]&amp;"!E68"),"")</f>
        <v/>
      </c>
      <c r="M296" s="67" t="str" cm="1">
        <f t="array" aca="1" ref="M296" ca="1">IFERROR(INDIRECT(ListeNonClassée[[#This Row],[Liste des opérations]]&amp;"!D68")/INDIRECT(ListeNonClassée[[#This Row],[Liste des opérations]]&amp;"!E68"),"")</f>
        <v/>
      </c>
      <c r="N296" s="66" t="str" cm="1">
        <f t="array" aca="1" ref="N296" ca="1">IFERROR(INDIRECT(ListeNonClassée[[#This Row],[Liste des opérations]]&amp;"!G68"),"")</f>
        <v/>
      </c>
      <c r="O296" s="139" t="str">
        <f ca="1">IF(ListeNonClassée[[#This Row],[avis]]="favorable",_xlfn.RANK.EQ(ListeNonClassée[[#This Row],[%]],ListeNonClassée[%]),"")</f>
        <v/>
      </c>
      <c r="P296" s="139" t="str">
        <f ca="1">IF(ListeNonClassée[[#This Row],[avis]]="défavorable",_xlfn.RANK.EQ(ListeNonClassée[[#This Row],[%]],ListeNonClassée[%]),"")</f>
        <v/>
      </c>
      <c r="Q296" s="139" t="str">
        <f ca="1">IF(SUM(ListeNonClassée[[#This Row],[Priorisation favorable ]:[Priorisation Défavorable]])=0,"",SUM(ListeNonClassée[[#This Row],[Priorisation favorable ]:[Priorisation Défavorable]]))</f>
        <v/>
      </c>
    </row>
    <row r="297" spans="2:17" ht="12.75" customHeight="1" x14ac:dyDescent="0.2">
      <c r="B297" s="61" t="str" cm="1">
        <f t="array" aca="1" ref="B297" ca="1">IF(ROWS($1:294)&lt;=COUNTA(ListeF),INDEX(MID(ListeF,FIND("]",ListeF)+1,100),ROWS($1:294)),"")</f>
        <v/>
      </c>
      <c r="C297" s="61" t="str" cm="1">
        <f t="array" aca="1" ref="C297" ca="1">IFERROR(INDIRECT(ListeNonClassée[[#This Row],[Liste des opérations]]&amp;"!D10"),"")</f>
        <v/>
      </c>
      <c r="D297" s="137" t="str" cm="1">
        <f t="array" aca="1" ref="D297" ca="1">IFERROR(INDIRECT(ListeNonClassée[[#This Row],[Liste des opérations]]&amp;"!D12"),"")</f>
        <v/>
      </c>
      <c r="E297" s="137" t="str" cm="1">
        <f t="array" aca="1" ref="E297" ca="1">IFERROR(INDIRECT(ListeNonClassée[[#This Row],[Liste des opérations]]&amp;"!g12"),"")</f>
        <v/>
      </c>
      <c r="F297" s="66" t="str" cm="1">
        <f t="array" aca="1" ref="F297" ca="1">IFERROR(INDIRECT(ListeNonClassée[[#This Row],[Liste des opérations]]&amp;"!D65")&amp;"/"&amp;INDIRECT(ListeNonClassée[[#This Row],[Liste des opérations]]&amp;"!E65"),"")</f>
        <v/>
      </c>
      <c r="G297" s="66" t="str" cm="1">
        <f t="array" aca="1" ref="G297" ca="1">IFERROR(INDIRECT(ListeNonClassée[[#This Row],[Liste des opérations]]&amp;"!G65"),"")</f>
        <v/>
      </c>
      <c r="H297" s="66" t="str" cm="1">
        <f t="array" aca="1" ref="H297" ca="1">IFERROR(INDIRECT($B297&amp;"!D66")&amp;"/"&amp;INDIRECT($B297&amp;"!E66"),"")</f>
        <v/>
      </c>
      <c r="I297" s="66" t="str" cm="1">
        <f t="array" aca="1" ref="I297" ca="1">IFERROR(INDIRECT($B297&amp;"!G66"),"")</f>
        <v/>
      </c>
      <c r="J297" s="66" t="str" cm="1">
        <f t="array" aca="1" ref="J297" ca="1">IFERROR(INDIRECT(ListeNonClassée[[#This Row],[Liste des opérations]]&amp;"!D67")&amp;"/"&amp;INDIRECT($B297&amp;"!E67"),"")</f>
        <v/>
      </c>
      <c r="K297" s="66" t="str" cm="1">
        <f t="array" aca="1" ref="K297" ca="1">IFERROR(INDIRECT(ListeNonClassée[[#This Row],[Liste des opérations]]&amp;"!G67"),"")</f>
        <v/>
      </c>
      <c r="L297" s="66" t="str" cm="1">
        <f t="array" aca="1" ref="L297" ca="1">IFERROR(INDIRECT(ListeNonClassée[[#This Row],[Liste des opérations]]&amp;"!D68")&amp;"/"&amp;INDIRECT(ListeNonClassée[[#This Row],[Liste des opérations]]&amp;"!E68"),"")</f>
        <v/>
      </c>
      <c r="M297" s="67" t="str" cm="1">
        <f t="array" aca="1" ref="M297" ca="1">IFERROR(INDIRECT(ListeNonClassée[[#This Row],[Liste des opérations]]&amp;"!D68")/INDIRECT(ListeNonClassée[[#This Row],[Liste des opérations]]&amp;"!E68"),"")</f>
        <v/>
      </c>
      <c r="N297" s="66" t="str" cm="1">
        <f t="array" aca="1" ref="N297" ca="1">IFERROR(INDIRECT(ListeNonClassée[[#This Row],[Liste des opérations]]&amp;"!G68"),"")</f>
        <v/>
      </c>
      <c r="O297" s="139" t="str">
        <f ca="1">IF(ListeNonClassée[[#This Row],[avis]]="favorable",_xlfn.RANK.EQ(ListeNonClassée[[#This Row],[%]],ListeNonClassée[%]),"")</f>
        <v/>
      </c>
      <c r="P297" s="139" t="str">
        <f ca="1">IF(ListeNonClassée[[#This Row],[avis]]="défavorable",_xlfn.RANK.EQ(ListeNonClassée[[#This Row],[%]],ListeNonClassée[%]),"")</f>
        <v/>
      </c>
      <c r="Q297" s="139" t="str">
        <f ca="1">IF(SUM(ListeNonClassée[[#This Row],[Priorisation favorable ]:[Priorisation Défavorable]])=0,"",SUM(ListeNonClassée[[#This Row],[Priorisation favorable ]:[Priorisation Défavorable]]))</f>
        <v/>
      </c>
    </row>
    <row r="298" spans="2:17" ht="12.75" customHeight="1" x14ac:dyDescent="0.2">
      <c r="B298" s="61" t="str" cm="1">
        <f t="array" aca="1" ref="B298" ca="1">IF(ROWS($1:295)&lt;=COUNTA(ListeF),INDEX(MID(ListeF,FIND("]",ListeF)+1,100),ROWS($1:295)),"")</f>
        <v/>
      </c>
      <c r="C298" s="61" t="str" cm="1">
        <f t="array" aca="1" ref="C298" ca="1">IFERROR(INDIRECT(ListeNonClassée[[#This Row],[Liste des opérations]]&amp;"!D10"),"")</f>
        <v/>
      </c>
      <c r="D298" s="137" t="str" cm="1">
        <f t="array" aca="1" ref="D298" ca="1">IFERROR(INDIRECT(ListeNonClassée[[#This Row],[Liste des opérations]]&amp;"!D12"),"")</f>
        <v/>
      </c>
      <c r="E298" s="137" t="str" cm="1">
        <f t="array" aca="1" ref="E298" ca="1">IFERROR(INDIRECT(ListeNonClassée[[#This Row],[Liste des opérations]]&amp;"!g12"),"")</f>
        <v/>
      </c>
      <c r="F298" s="66" t="str" cm="1">
        <f t="array" aca="1" ref="F298" ca="1">IFERROR(INDIRECT(ListeNonClassée[[#This Row],[Liste des opérations]]&amp;"!D65")&amp;"/"&amp;INDIRECT(ListeNonClassée[[#This Row],[Liste des opérations]]&amp;"!E65"),"")</f>
        <v/>
      </c>
      <c r="G298" s="66" t="str" cm="1">
        <f t="array" aca="1" ref="G298" ca="1">IFERROR(INDIRECT(ListeNonClassée[[#This Row],[Liste des opérations]]&amp;"!G65"),"")</f>
        <v/>
      </c>
      <c r="H298" s="66" t="str" cm="1">
        <f t="array" aca="1" ref="H298" ca="1">IFERROR(INDIRECT($B298&amp;"!D66")&amp;"/"&amp;INDIRECT($B298&amp;"!E66"),"")</f>
        <v/>
      </c>
      <c r="I298" s="66" t="str" cm="1">
        <f t="array" aca="1" ref="I298" ca="1">IFERROR(INDIRECT($B298&amp;"!G66"),"")</f>
        <v/>
      </c>
      <c r="J298" s="66" t="str" cm="1">
        <f t="array" aca="1" ref="J298" ca="1">IFERROR(INDIRECT(ListeNonClassée[[#This Row],[Liste des opérations]]&amp;"!D67")&amp;"/"&amp;INDIRECT($B298&amp;"!E67"),"")</f>
        <v/>
      </c>
      <c r="K298" s="66" t="str" cm="1">
        <f t="array" aca="1" ref="K298" ca="1">IFERROR(INDIRECT(ListeNonClassée[[#This Row],[Liste des opérations]]&amp;"!G67"),"")</f>
        <v/>
      </c>
      <c r="L298" s="66" t="str" cm="1">
        <f t="array" aca="1" ref="L298" ca="1">IFERROR(INDIRECT(ListeNonClassée[[#This Row],[Liste des opérations]]&amp;"!D68")&amp;"/"&amp;INDIRECT(ListeNonClassée[[#This Row],[Liste des opérations]]&amp;"!E68"),"")</f>
        <v/>
      </c>
      <c r="M298" s="67" t="str" cm="1">
        <f t="array" aca="1" ref="M298" ca="1">IFERROR(INDIRECT(ListeNonClassée[[#This Row],[Liste des opérations]]&amp;"!D68")/INDIRECT(ListeNonClassée[[#This Row],[Liste des opérations]]&amp;"!E68"),"")</f>
        <v/>
      </c>
      <c r="N298" s="66" t="str" cm="1">
        <f t="array" aca="1" ref="N298" ca="1">IFERROR(INDIRECT(ListeNonClassée[[#This Row],[Liste des opérations]]&amp;"!G68"),"")</f>
        <v/>
      </c>
      <c r="O298" s="139" t="str">
        <f ca="1">IF(ListeNonClassée[[#This Row],[avis]]="favorable",_xlfn.RANK.EQ(ListeNonClassée[[#This Row],[%]],ListeNonClassée[%]),"")</f>
        <v/>
      </c>
      <c r="P298" s="139" t="str">
        <f ca="1">IF(ListeNonClassée[[#This Row],[avis]]="défavorable",_xlfn.RANK.EQ(ListeNonClassée[[#This Row],[%]],ListeNonClassée[%]),"")</f>
        <v/>
      </c>
      <c r="Q298" s="139" t="str">
        <f ca="1">IF(SUM(ListeNonClassée[[#This Row],[Priorisation favorable ]:[Priorisation Défavorable]])=0,"",SUM(ListeNonClassée[[#This Row],[Priorisation favorable ]:[Priorisation Défavorable]]))</f>
        <v/>
      </c>
    </row>
    <row r="299" spans="2:17" ht="12.75" customHeight="1" x14ac:dyDescent="0.2">
      <c r="B299" s="61" t="str" cm="1">
        <f t="array" aca="1" ref="B299" ca="1">IF(ROWS($1:296)&lt;=COUNTA(ListeF),INDEX(MID(ListeF,FIND("]",ListeF)+1,100),ROWS($1:296)),"")</f>
        <v/>
      </c>
      <c r="C299" s="61" t="str" cm="1">
        <f t="array" aca="1" ref="C299" ca="1">IFERROR(INDIRECT(ListeNonClassée[[#This Row],[Liste des opérations]]&amp;"!D10"),"")</f>
        <v/>
      </c>
      <c r="D299" s="137" t="str" cm="1">
        <f t="array" aca="1" ref="D299" ca="1">IFERROR(INDIRECT(ListeNonClassée[[#This Row],[Liste des opérations]]&amp;"!D12"),"")</f>
        <v/>
      </c>
      <c r="E299" s="137" t="str" cm="1">
        <f t="array" aca="1" ref="E299" ca="1">IFERROR(INDIRECT(ListeNonClassée[[#This Row],[Liste des opérations]]&amp;"!g12"),"")</f>
        <v/>
      </c>
      <c r="F299" s="66" t="str" cm="1">
        <f t="array" aca="1" ref="F299" ca="1">IFERROR(INDIRECT(ListeNonClassée[[#This Row],[Liste des opérations]]&amp;"!D65")&amp;"/"&amp;INDIRECT(ListeNonClassée[[#This Row],[Liste des opérations]]&amp;"!E65"),"")</f>
        <v/>
      </c>
      <c r="G299" s="66" t="str" cm="1">
        <f t="array" aca="1" ref="G299" ca="1">IFERROR(INDIRECT(ListeNonClassée[[#This Row],[Liste des opérations]]&amp;"!G65"),"")</f>
        <v/>
      </c>
      <c r="H299" s="66" t="str" cm="1">
        <f t="array" aca="1" ref="H299" ca="1">IFERROR(INDIRECT($B299&amp;"!D66")&amp;"/"&amp;INDIRECT($B299&amp;"!E66"),"")</f>
        <v/>
      </c>
      <c r="I299" s="66" t="str" cm="1">
        <f t="array" aca="1" ref="I299" ca="1">IFERROR(INDIRECT($B299&amp;"!G66"),"")</f>
        <v/>
      </c>
      <c r="J299" s="66" t="str" cm="1">
        <f t="array" aca="1" ref="J299" ca="1">IFERROR(INDIRECT(ListeNonClassée[[#This Row],[Liste des opérations]]&amp;"!D67")&amp;"/"&amp;INDIRECT($B299&amp;"!E67"),"")</f>
        <v/>
      </c>
      <c r="K299" s="66" t="str" cm="1">
        <f t="array" aca="1" ref="K299" ca="1">IFERROR(INDIRECT(ListeNonClassée[[#This Row],[Liste des opérations]]&amp;"!G67"),"")</f>
        <v/>
      </c>
      <c r="L299" s="66" t="str" cm="1">
        <f t="array" aca="1" ref="L299" ca="1">IFERROR(INDIRECT(ListeNonClassée[[#This Row],[Liste des opérations]]&amp;"!D68")&amp;"/"&amp;INDIRECT(ListeNonClassée[[#This Row],[Liste des opérations]]&amp;"!E68"),"")</f>
        <v/>
      </c>
      <c r="M299" s="67" t="str" cm="1">
        <f t="array" aca="1" ref="M299" ca="1">IFERROR(INDIRECT(ListeNonClassée[[#This Row],[Liste des opérations]]&amp;"!D68")/INDIRECT(ListeNonClassée[[#This Row],[Liste des opérations]]&amp;"!E68"),"")</f>
        <v/>
      </c>
      <c r="N299" s="66" t="str" cm="1">
        <f t="array" aca="1" ref="N299" ca="1">IFERROR(INDIRECT(ListeNonClassée[[#This Row],[Liste des opérations]]&amp;"!G68"),"")</f>
        <v/>
      </c>
      <c r="O299" s="139" t="str">
        <f ca="1">IF(ListeNonClassée[[#This Row],[avis]]="favorable",_xlfn.RANK.EQ(ListeNonClassée[[#This Row],[%]],ListeNonClassée[%]),"")</f>
        <v/>
      </c>
      <c r="P299" s="139" t="str">
        <f ca="1">IF(ListeNonClassée[[#This Row],[avis]]="défavorable",_xlfn.RANK.EQ(ListeNonClassée[[#This Row],[%]],ListeNonClassée[%]),"")</f>
        <v/>
      </c>
      <c r="Q299" s="139" t="str">
        <f ca="1">IF(SUM(ListeNonClassée[[#This Row],[Priorisation favorable ]:[Priorisation Défavorable]])=0,"",SUM(ListeNonClassée[[#This Row],[Priorisation favorable ]:[Priorisation Défavorable]]))</f>
        <v/>
      </c>
    </row>
    <row r="300" spans="2:17" ht="12.75" customHeight="1" x14ac:dyDescent="0.2">
      <c r="B300" s="61" t="str" cm="1">
        <f t="array" aca="1" ref="B300" ca="1">IF(ROWS($1:297)&lt;=COUNTA(ListeF),INDEX(MID(ListeF,FIND("]",ListeF)+1,100),ROWS($1:297)),"")</f>
        <v/>
      </c>
      <c r="C300" s="61" t="str" cm="1">
        <f t="array" aca="1" ref="C300" ca="1">IFERROR(INDIRECT(ListeNonClassée[[#This Row],[Liste des opérations]]&amp;"!D10"),"")</f>
        <v/>
      </c>
      <c r="D300" s="137" t="str" cm="1">
        <f t="array" aca="1" ref="D300" ca="1">IFERROR(INDIRECT(ListeNonClassée[[#This Row],[Liste des opérations]]&amp;"!D12"),"")</f>
        <v/>
      </c>
      <c r="E300" s="137" t="str" cm="1">
        <f t="array" aca="1" ref="E300" ca="1">IFERROR(INDIRECT(ListeNonClassée[[#This Row],[Liste des opérations]]&amp;"!g12"),"")</f>
        <v/>
      </c>
      <c r="F300" s="66" t="str" cm="1">
        <f t="array" aca="1" ref="F300" ca="1">IFERROR(INDIRECT(ListeNonClassée[[#This Row],[Liste des opérations]]&amp;"!D65")&amp;"/"&amp;INDIRECT(ListeNonClassée[[#This Row],[Liste des opérations]]&amp;"!E65"),"")</f>
        <v/>
      </c>
      <c r="G300" s="66" t="str" cm="1">
        <f t="array" aca="1" ref="G300" ca="1">IFERROR(INDIRECT(ListeNonClassée[[#This Row],[Liste des opérations]]&amp;"!G65"),"")</f>
        <v/>
      </c>
      <c r="H300" s="66" t="str" cm="1">
        <f t="array" aca="1" ref="H300" ca="1">IFERROR(INDIRECT($B300&amp;"!D66")&amp;"/"&amp;INDIRECT($B300&amp;"!E66"),"")</f>
        <v/>
      </c>
      <c r="I300" s="66" t="str" cm="1">
        <f t="array" aca="1" ref="I300" ca="1">IFERROR(INDIRECT($B300&amp;"!G66"),"")</f>
        <v/>
      </c>
      <c r="J300" s="66" t="str" cm="1">
        <f t="array" aca="1" ref="J300" ca="1">IFERROR(INDIRECT(ListeNonClassée[[#This Row],[Liste des opérations]]&amp;"!D67")&amp;"/"&amp;INDIRECT($B300&amp;"!E67"),"")</f>
        <v/>
      </c>
      <c r="K300" s="66" t="str" cm="1">
        <f t="array" aca="1" ref="K300" ca="1">IFERROR(INDIRECT(ListeNonClassée[[#This Row],[Liste des opérations]]&amp;"!G67"),"")</f>
        <v/>
      </c>
      <c r="L300" s="66" t="str" cm="1">
        <f t="array" aca="1" ref="L300" ca="1">IFERROR(INDIRECT(ListeNonClassée[[#This Row],[Liste des opérations]]&amp;"!D68")&amp;"/"&amp;INDIRECT(ListeNonClassée[[#This Row],[Liste des opérations]]&amp;"!E68"),"")</f>
        <v/>
      </c>
      <c r="M300" s="67" t="str" cm="1">
        <f t="array" aca="1" ref="M300" ca="1">IFERROR(INDIRECT(ListeNonClassée[[#This Row],[Liste des opérations]]&amp;"!D68")/INDIRECT(ListeNonClassée[[#This Row],[Liste des opérations]]&amp;"!E68"),"")</f>
        <v/>
      </c>
      <c r="N300" s="66" t="str" cm="1">
        <f t="array" aca="1" ref="N300" ca="1">IFERROR(INDIRECT(ListeNonClassée[[#This Row],[Liste des opérations]]&amp;"!G68"),"")</f>
        <v/>
      </c>
      <c r="O300" s="139" t="str">
        <f ca="1">IF(ListeNonClassée[[#This Row],[avis]]="favorable",_xlfn.RANK.EQ(ListeNonClassée[[#This Row],[%]],ListeNonClassée[%]),"")</f>
        <v/>
      </c>
      <c r="P300" s="139" t="str">
        <f ca="1">IF(ListeNonClassée[[#This Row],[avis]]="défavorable",_xlfn.RANK.EQ(ListeNonClassée[[#This Row],[%]],ListeNonClassée[%]),"")</f>
        <v/>
      </c>
      <c r="Q300" s="139" t="str">
        <f ca="1">IF(SUM(ListeNonClassée[[#This Row],[Priorisation favorable ]:[Priorisation Défavorable]])=0,"",SUM(ListeNonClassée[[#This Row],[Priorisation favorable ]:[Priorisation Défavorable]]))</f>
        <v/>
      </c>
    </row>
    <row r="301" spans="2:17" ht="12.75" customHeight="1" x14ac:dyDescent="0.2">
      <c r="B301" s="61" t="str" cm="1">
        <f t="array" aca="1" ref="B301" ca="1">IF(ROWS($1:298)&lt;=COUNTA(ListeF),INDEX(MID(ListeF,FIND("]",ListeF)+1,100),ROWS($1:298)),"")</f>
        <v/>
      </c>
      <c r="C301" s="61" t="str" cm="1">
        <f t="array" aca="1" ref="C301" ca="1">IFERROR(INDIRECT(ListeNonClassée[[#This Row],[Liste des opérations]]&amp;"!D10"),"")</f>
        <v/>
      </c>
      <c r="D301" s="137" t="str" cm="1">
        <f t="array" aca="1" ref="D301" ca="1">IFERROR(INDIRECT(ListeNonClassée[[#This Row],[Liste des opérations]]&amp;"!D12"),"")</f>
        <v/>
      </c>
      <c r="E301" s="137" t="str" cm="1">
        <f t="array" aca="1" ref="E301" ca="1">IFERROR(INDIRECT(ListeNonClassée[[#This Row],[Liste des opérations]]&amp;"!g12"),"")</f>
        <v/>
      </c>
      <c r="F301" s="66" t="str" cm="1">
        <f t="array" aca="1" ref="F301" ca="1">IFERROR(INDIRECT(ListeNonClassée[[#This Row],[Liste des opérations]]&amp;"!D65")&amp;"/"&amp;INDIRECT(ListeNonClassée[[#This Row],[Liste des opérations]]&amp;"!E65"),"")</f>
        <v/>
      </c>
      <c r="G301" s="66" t="str" cm="1">
        <f t="array" aca="1" ref="G301" ca="1">IFERROR(INDIRECT(ListeNonClassée[[#This Row],[Liste des opérations]]&amp;"!G65"),"")</f>
        <v/>
      </c>
      <c r="H301" s="66" t="str" cm="1">
        <f t="array" aca="1" ref="H301" ca="1">IFERROR(INDIRECT($B301&amp;"!D66")&amp;"/"&amp;INDIRECT($B301&amp;"!E66"),"")</f>
        <v/>
      </c>
      <c r="I301" s="66" t="str" cm="1">
        <f t="array" aca="1" ref="I301" ca="1">IFERROR(INDIRECT($B301&amp;"!G66"),"")</f>
        <v/>
      </c>
      <c r="J301" s="66" t="str" cm="1">
        <f t="array" aca="1" ref="J301" ca="1">IFERROR(INDIRECT(ListeNonClassée[[#This Row],[Liste des opérations]]&amp;"!D67")&amp;"/"&amp;INDIRECT($B301&amp;"!E67"),"")</f>
        <v/>
      </c>
      <c r="K301" s="66" t="str" cm="1">
        <f t="array" aca="1" ref="K301" ca="1">IFERROR(INDIRECT(ListeNonClassée[[#This Row],[Liste des opérations]]&amp;"!G67"),"")</f>
        <v/>
      </c>
      <c r="L301" s="66" t="str" cm="1">
        <f t="array" aca="1" ref="L301" ca="1">IFERROR(INDIRECT(ListeNonClassée[[#This Row],[Liste des opérations]]&amp;"!D68")&amp;"/"&amp;INDIRECT(ListeNonClassée[[#This Row],[Liste des opérations]]&amp;"!E68"),"")</f>
        <v/>
      </c>
      <c r="M301" s="67" t="str" cm="1">
        <f t="array" aca="1" ref="M301" ca="1">IFERROR(INDIRECT(ListeNonClassée[[#This Row],[Liste des opérations]]&amp;"!D68")/INDIRECT(ListeNonClassée[[#This Row],[Liste des opérations]]&amp;"!E68"),"")</f>
        <v/>
      </c>
      <c r="N301" s="66" t="str" cm="1">
        <f t="array" aca="1" ref="N301" ca="1">IFERROR(INDIRECT(ListeNonClassée[[#This Row],[Liste des opérations]]&amp;"!G68"),"")</f>
        <v/>
      </c>
      <c r="O301" s="139" t="str">
        <f ca="1">IF(ListeNonClassée[[#This Row],[avis]]="favorable",_xlfn.RANK.EQ(ListeNonClassée[[#This Row],[%]],ListeNonClassée[%]),"")</f>
        <v/>
      </c>
      <c r="P301" s="139" t="str">
        <f ca="1">IF(ListeNonClassée[[#This Row],[avis]]="défavorable",_xlfn.RANK.EQ(ListeNonClassée[[#This Row],[%]],ListeNonClassée[%]),"")</f>
        <v/>
      </c>
      <c r="Q301" s="139" t="str">
        <f ca="1">IF(SUM(ListeNonClassée[[#This Row],[Priorisation favorable ]:[Priorisation Défavorable]])=0,"",SUM(ListeNonClassée[[#This Row],[Priorisation favorable ]:[Priorisation Défavorable]]))</f>
        <v/>
      </c>
    </row>
    <row r="302" spans="2:17" ht="12.75" customHeight="1" x14ac:dyDescent="0.2">
      <c r="B302" s="61" t="str" cm="1">
        <f t="array" aca="1" ref="B302" ca="1">IF(ROWS($1:299)&lt;=COUNTA(ListeF),INDEX(MID(ListeF,FIND("]",ListeF)+1,100),ROWS($1:299)),"")</f>
        <v/>
      </c>
      <c r="C302" s="61" t="str" cm="1">
        <f t="array" aca="1" ref="C302" ca="1">IFERROR(INDIRECT(ListeNonClassée[[#This Row],[Liste des opérations]]&amp;"!D10"),"")</f>
        <v/>
      </c>
      <c r="D302" s="137" t="str" cm="1">
        <f t="array" aca="1" ref="D302" ca="1">IFERROR(INDIRECT(ListeNonClassée[[#This Row],[Liste des opérations]]&amp;"!D12"),"")</f>
        <v/>
      </c>
      <c r="E302" s="137" t="str" cm="1">
        <f t="array" aca="1" ref="E302" ca="1">IFERROR(INDIRECT(ListeNonClassée[[#This Row],[Liste des opérations]]&amp;"!g12"),"")</f>
        <v/>
      </c>
      <c r="F302" s="66" t="str" cm="1">
        <f t="array" aca="1" ref="F302" ca="1">IFERROR(INDIRECT(ListeNonClassée[[#This Row],[Liste des opérations]]&amp;"!D65")&amp;"/"&amp;INDIRECT(ListeNonClassée[[#This Row],[Liste des opérations]]&amp;"!E65"),"")</f>
        <v/>
      </c>
      <c r="G302" s="66" t="str" cm="1">
        <f t="array" aca="1" ref="G302" ca="1">IFERROR(INDIRECT(ListeNonClassée[[#This Row],[Liste des opérations]]&amp;"!G65"),"")</f>
        <v/>
      </c>
      <c r="H302" s="66" t="str" cm="1">
        <f t="array" aca="1" ref="H302" ca="1">IFERROR(INDIRECT($B302&amp;"!D66")&amp;"/"&amp;INDIRECT($B302&amp;"!E66"),"")</f>
        <v/>
      </c>
      <c r="I302" s="66" t="str" cm="1">
        <f t="array" aca="1" ref="I302" ca="1">IFERROR(INDIRECT($B302&amp;"!G66"),"")</f>
        <v/>
      </c>
      <c r="J302" s="66" t="str" cm="1">
        <f t="array" aca="1" ref="J302" ca="1">IFERROR(INDIRECT(ListeNonClassée[[#This Row],[Liste des opérations]]&amp;"!D67")&amp;"/"&amp;INDIRECT($B302&amp;"!E67"),"")</f>
        <v/>
      </c>
      <c r="K302" s="66" t="str" cm="1">
        <f t="array" aca="1" ref="K302" ca="1">IFERROR(INDIRECT(ListeNonClassée[[#This Row],[Liste des opérations]]&amp;"!G67"),"")</f>
        <v/>
      </c>
      <c r="L302" s="66" t="str" cm="1">
        <f t="array" aca="1" ref="L302" ca="1">IFERROR(INDIRECT(ListeNonClassée[[#This Row],[Liste des opérations]]&amp;"!D68")&amp;"/"&amp;INDIRECT(ListeNonClassée[[#This Row],[Liste des opérations]]&amp;"!E68"),"")</f>
        <v/>
      </c>
      <c r="M302" s="67" t="str" cm="1">
        <f t="array" aca="1" ref="M302" ca="1">IFERROR(INDIRECT(ListeNonClassée[[#This Row],[Liste des opérations]]&amp;"!D68")/INDIRECT(ListeNonClassée[[#This Row],[Liste des opérations]]&amp;"!E68"),"")</f>
        <v/>
      </c>
      <c r="N302" s="66" t="str" cm="1">
        <f t="array" aca="1" ref="N302" ca="1">IFERROR(INDIRECT(ListeNonClassée[[#This Row],[Liste des opérations]]&amp;"!G68"),"")</f>
        <v/>
      </c>
      <c r="O302" s="139" t="str">
        <f ca="1">IF(ListeNonClassée[[#This Row],[avis]]="favorable",_xlfn.RANK.EQ(ListeNonClassée[[#This Row],[%]],ListeNonClassée[%]),"")</f>
        <v/>
      </c>
      <c r="P302" s="139" t="str">
        <f ca="1">IF(ListeNonClassée[[#This Row],[avis]]="défavorable",_xlfn.RANK.EQ(ListeNonClassée[[#This Row],[%]],ListeNonClassée[%]),"")</f>
        <v/>
      </c>
      <c r="Q302" s="139" t="str">
        <f ca="1">IF(SUM(ListeNonClassée[[#This Row],[Priorisation favorable ]:[Priorisation Défavorable]])=0,"",SUM(ListeNonClassée[[#This Row],[Priorisation favorable ]:[Priorisation Défavorable]]))</f>
        <v/>
      </c>
    </row>
    <row r="303" spans="2:17" ht="12.75" customHeight="1" x14ac:dyDescent="0.2">
      <c r="B303" s="61" t="str" cm="1">
        <f t="array" aca="1" ref="B303" ca="1">IF(ROWS($1:300)&lt;=COUNTA(ListeF),INDEX(MID(ListeF,FIND("]",ListeF)+1,100),ROWS($1:300)),"")</f>
        <v/>
      </c>
      <c r="C303" s="61" t="str" cm="1">
        <f t="array" aca="1" ref="C303" ca="1">IFERROR(INDIRECT(ListeNonClassée[[#This Row],[Liste des opérations]]&amp;"!D10"),"")</f>
        <v/>
      </c>
      <c r="D303" s="137" t="str" cm="1">
        <f t="array" aca="1" ref="D303" ca="1">IFERROR(INDIRECT(ListeNonClassée[[#This Row],[Liste des opérations]]&amp;"!D12"),"")</f>
        <v/>
      </c>
      <c r="E303" s="137" t="str" cm="1">
        <f t="array" aca="1" ref="E303" ca="1">IFERROR(INDIRECT(ListeNonClassée[[#This Row],[Liste des opérations]]&amp;"!g12"),"")</f>
        <v/>
      </c>
      <c r="F303" s="66" t="str" cm="1">
        <f t="array" aca="1" ref="F303" ca="1">IFERROR(INDIRECT(ListeNonClassée[[#This Row],[Liste des opérations]]&amp;"!D65")&amp;"/"&amp;INDIRECT(ListeNonClassée[[#This Row],[Liste des opérations]]&amp;"!E65"),"")</f>
        <v/>
      </c>
      <c r="G303" s="66" t="str" cm="1">
        <f t="array" aca="1" ref="G303" ca="1">IFERROR(INDIRECT(ListeNonClassée[[#This Row],[Liste des opérations]]&amp;"!G65"),"")</f>
        <v/>
      </c>
      <c r="H303" s="66" t="str" cm="1">
        <f t="array" aca="1" ref="H303" ca="1">IFERROR(INDIRECT($B303&amp;"!D66")&amp;"/"&amp;INDIRECT($B303&amp;"!E66"),"")</f>
        <v/>
      </c>
      <c r="I303" s="66" t="str" cm="1">
        <f t="array" aca="1" ref="I303" ca="1">IFERROR(INDIRECT($B303&amp;"!G66"),"")</f>
        <v/>
      </c>
      <c r="J303" s="66" t="str" cm="1">
        <f t="array" aca="1" ref="J303" ca="1">IFERROR(INDIRECT(ListeNonClassée[[#This Row],[Liste des opérations]]&amp;"!D67")&amp;"/"&amp;INDIRECT($B303&amp;"!E67"),"")</f>
        <v/>
      </c>
      <c r="K303" s="66" t="str" cm="1">
        <f t="array" aca="1" ref="K303" ca="1">IFERROR(INDIRECT(ListeNonClassée[[#This Row],[Liste des opérations]]&amp;"!G67"),"")</f>
        <v/>
      </c>
      <c r="L303" s="66" t="str" cm="1">
        <f t="array" aca="1" ref="L303" ca="1">IFERROR(INDIRECT(ListeNonClassée[[#This Row],[Liste des opérations]]&amp;"!D68")&amp;"/"&amp;INDIRECT(ListeNonClassée[[#This Row],[Liste des opérations]]&amp;"!E68"),"")</f>
        <v/>
      </c>
      <c r="M303" s="67" t="str" cm="1">
        <f t="array" aca="1" ref="M303" ca="1">IFERROR(INDIRECT(ListeNonClassée[[#This Row],[Liste des opérations]]&amp;"!D68")/INDIRECT(ListeNonClassée[[#This Row],[Liste des opérations]]&amp;"!E68"),"")</f>
        <v/>
      </c>
      <c r="N303" s="66" t="str" cm="1">
        <f t="array" aca="1" ref="N303" ca="1">IFERROR(INDIRECT(ListeNonClassée[[#This Row],[Liste des opérations]]&amp;"!G68"),"")</f>
        <v/>
      </c>
      <c r="O303" s="139" t="str">
        <f ca="1">IF(ListeNonClassée[[#This Row],[avis]]="favorable",_xlfn.RANK.EQ(ListeNonClassée[[#This Row],[%]],ListeNonClassée[%]),"")</f>
        <v/>
      </c>
      <c r="P303" s="139" t="str">
        <f ca="1">IF(ListeNonClassée[[#This Row],[avis]]="défavorable",_xlfn.RANK.EQ(ListeNonClassée[[#This Row],[%]],ListeNonClassée[%]),"")</f>
        <v/>
      </c>
      <c r="Q303" s="139" t="str">
        <f ca="1">IF(SUM(ListeNonClassée[[#This Row],[Priorisation favorable ]:[Priorisation Défavorable]])=0,"",SUM(ListeNonClassée[[#This Row],[Priorisation favorable ]:[Priorisation Défavorable]]))</f>
        <v/>
      </c>
    </row>
    <row r="304" spans="2:17" ht="12.75" customHeight="1" x14ac:dyDescent="0.2">
      <c r="B304" s="61" t="str" cm="1">
        <f t="array" aca="1" ref="B304" ca="1">IF(ROWS($1:301)&lt;=COUNTA(ListeF),INDEX(MID(ListeF,FIND("]",ListeF)+1,100),ROWS($1:301)),"")</f>
        <v/>
      </c>
      <c r="C304" s="61" t="str" cm="1">
        <f t="array" aca="1" ref="C304" ca="1">IFERROR(INDIRECT(ListeNonClassée[[#This Row],[Liste des opérations]]&amp;"!D10"),"")</f>
        <v/>
      </c>
      <c r="D304" s="137" t="str" cm="1">
        <f t="array" aca="1" ref="D304" ca="1">IFERROR(INDIRECT(ListeNonClassée[[#This Row],[Liste des opérations]]&amp;"!D12"),"")</f>
        <v/>
      </c>
      <c r="E304" s="137" t="str" cm="1">
        <f t="array" aca="1" ref="E304" ca="1">IFERROR(INDIRECT(ListeNonClassée[[#This Row],[Liste des opérations]]&amp;"!g12"),"")</f>
        <v/>
      </c>
      <c r="F304" s="66" t="str" cm="1">
        <f t="array" aca="1" ref="F304" ca="1">IFERROR(INDIRECT(ListeNonClassée[[#This Row],[Liste des opérations]]&amp;"!D65")&amp;"/"&amp;INDIRECT(ListeNonClassée[[#This Row],[Liste des opérations]]&amp;"!E65"),"")</f>
        <v/>
      </c>
      <c r="G304" s="66" t="str" cm="1">
        <f t="array" aca="1" ref="G304" ca="1">IFERROR(INDIRECT(ListeNonClassée[[#This Row],[Liste des opérations]]&amp;"!G65"),"")</f>
        <v/>
      </c>
      <c r="H304" s="66" t="str" cm="1">
        <f t="array" aca="1" ref="H304" ca="1">IFERROR(INDIRECT($B304&amp;"!D66")&amp;"/"&amp;INDIRECT($B304&amp;"!E66"),"")</f>
        <v/>
      </c>
      <c r="I304" s="66" t="str" cm="1">
        <f t="array" aca="1" ref="I304" ca="1">IFERROR(INDIRECT($B304&amp;"!G66"),"")</f>
        <v/>
      </c>
      <c r="J304" s="66" t="str" cm="1">
        <f t="array" aca="1" ref="J304" ca="1">IFERROR(INDIRECT(ListeNonClassée[[#This Row],[Liste des opérations]]&amp;"!D67")&amp;"/"&amp;INDIRECT($B304&amp;"!E67"),"")</f>
        <v/>
      </c>
      <c r="K304" s="66" t="str" cm="1">
        <f t="array" aca="1" ref="K304" ca="1">IFERROR(INDIRECT(ListeNonClassée[[#This Row],[Liste des opérations]]&amp;"!G67"),"")</f>
        <v/>
      </c>
      <c r="L304" s="66" t="str" cm="1">
        <f t="array" aca="1" ref="L304" ca="1">IFERROR(INDIRECT(ListeNonClassée[[#This Row],[Liste des opérations]]&amp;"!D68")&amp;"/"&amp;INDIRECT(ListeNonClassée[[#This Row],[Liste des opérations]]&amp;"!E68"),"")</f>
        <v/>
      </c>
      <c r="M304" s="67" t="str" cm="1">
        <f t="array" aca="1" ref="M304" ca="1">IFERROR(INDIRECT(ListeNonClassée[[#This Row],[Liste des opérations]]&amp;"!D68")/INDIRECT(ListeNonClassée[[#This Row],[Liste des opérations]]&amp;"!E68"),"")</f>
        <v/>
      </c>
      <c r="N304" s="66" t="str" cm="1">
        <f t="array" aca="1" ref="N304" ca="1">IFERROR(INDIRECT(ListeNonClassée[[#This Row],[Liste des opérations]]&amp;"!G68"),"")</f>
        <v/>
      </c>
      <c r="O304" s="139" t="str">
        <f ca="1">IF(ListeNonClassée[[#This Row],[avis]]="favorable",_xlfn.RANK.EQ(ListeNonClassée[[#This Row],[%]],ListeNonClassée[%]),"")</f>
        <v/>
      </c>
      <c r="P304" s="139" t="str">
        <f ca="1">IF(ListeNonClassée[[#This Row],[avis]]="défavorable",_xlfn.RANK.EQ(ListeNonClassée[[#This Row],[%]],ListeNonClassée[%]),"")</f>
        <v/>
      </c>
      <c r="Q304" s="139" t="str">
        <f ca="1">IF(SUM(ListeNonClassée[[#This Row],[Priorisation favorable ]:[Priorisation Défavorable]])=0,"",SUM(ListeNonClassée[[#This Row],[Priorisation favorable ]:[Priorisation Défavorable]]))</f>
        <v/>
      </c>
    </row>
    <row r="305" spans="2:17" ht="12.75" customHeight="1" x14ac:dyDescent="0.2">
      <c r="B305" s="61" t="str" cm="1">
        <f t="array" aca="1" ref="B305" ca="1">IF(ROWS($1:302)&lt;=COUNTA(ListeF),INDEX(MID(ListeF,FIND("]",ListeF)+1,100),ROWS($1:302)),"")</f>
        <v/>
      </c>
      <c r="C305" s="61" t="str" cm="1">
        <f t="array" aca="1" ref="C305" ca="1">IFERROR(INDIRECT(ListeNonClassée[[#This Row],[Liste des opérations]]&amp;"!D10"),"")</f>
        <v/>
      </c>
      <c r="D305" s="137" t="str" cm="1">
        <f t="array" aca="1" ref="D305" ca="1">IFERROR(INDIRECT(ListeNonClassée[[#This Row],[Liste des opérations]]&amp;"!D12"),"")</f>
        <v/>
      </c>
      <c r="E305" s="137" t="str" cm="1">
        <f t="array" aca="1" ref="E305" ca="1">IFERROR(INDIRECT(ListeNonClassée[[#This Row],[Liste des opérations]]&amp;"!g12"),"")</f>
        <v/>
      </c>
      <c r="F305" s="66" t="str" cm="1">
        <f t="array" aca="1" ref="F305" ca="1">IFERROR(INDIRECT(ListeNonClassée[[#This Row],[Liste des opérations]]&amp;"!D65")&amp;"/"&amp;INDIRECT(ListeNonClassée[[#This Row],[Liste des opérations]]&amp;"!E65"),"")</f>
        <v/>
      </c>
      <c r="G305" s="66" t="str" cm="1">
        <f t="array" aca="1" ref="G305" ca="1">IFERROR(INDIRECT(ListeNonClassée[[#This Row],[Liste des opérations]]&amp;"!G65"),"")</f>
        <v/>
      </c>
      <c r="H305" s="66" t="str" cm="1">
        <f t="array" aca="1" ref="H305" ca="1">IFERROR(INDIRECT($B305&amp;"!D66")&amp;"/"&amp;INDIRECT($B305&amp;"!E66"),"")</f>
        <v/>
      </c>
      <c r="I305" s="66" t="str" cm="1">
        <f t="array" aca="1" ref="I305" ca="1">IFERROR(INDIRECT($B305&amp;"!G66"),"")</f>
        <v/>
      </c>
      <c r="J305" s="66" t="str" cm="1">
        <f t="array" aca="1" ref="J305" ca="1">IFERROR(INDIRECT(ListeNonClassée[[#This Row],[Liste des opérations]]&amp;"!D67")&amp;"/"&amp;INDIRECT($B305&amp;"!E67"),"")</f>
        <v/>
      </c>
      <c r="K305" s="66" t="str" cm="1">
        <f t="array" aca="1" ref="K305" ca="1">IFERROR(INDIRECT(ListeNonClassée[[#This Row],[Liste des opérations]]&amp;"!G67"),"")</f>
        <v/>
      </c>
      <c r="L305" s="66" t="str" cm="1">
        <f t="array" aca="1" ref="L305" ca="1">IFERROR(INDIRECT(ListeNonClassée[[#This Row],[Liste des opérations]]&amp;"!D68")&amp;"/"&amp;INDIRECT(ListeNonClassée[[#This Row],[Liste des opérations]]&amp;"!E68"),"")</f>
        <v/>
      </c>
      <c r="M305" s="67" t="str" cm="1">
        <f t="array" aca="1" ref="M305" ca="1">IFERROR(INDIRECT(ListeNonClassée[[#This Row],[Liste des opérations]]&amp;"!D68")/INDIRECT(ListeNonClassée[[#This Row],[Liste des opérations]]&amp;"!E68"),"")</f>
        <v/>
      </c>
      <c r="N305" s="66" t="str" cm="1">
        <f t="array" aca="1" ref="N305" ca="1">IFERROR(INDIRECT(ListeNonClassée[[#This Row],[Liste des opérations]]&amp;"!G68"),"")</f>
        <v/>
      </c>
      <c r="O305" s="139" t="str">
        <f ca="1">IF(ListeNonClassée[[#This Row],[avis]]="favorable",_xlfn.RANK.EQ(ListeNonClassée[[#This Row],[%]],ListeNonClassée[%]),"")</f>
        <v/>
      </c>
      <c r="P305" s="139" t="str">
        <f ca="1">IF(ListeNonClassée[[#This Row],[avis]]="défavorable",_xlfn.RANK.EQ(ListeNonClassée[[#This Row],[%]],ListeNonClassée[%]),"")</f>
        <v/>
      </c>
      <c r="Q305" s="139" t="str">
        <f ca="1">IF(SUM(ListeNonClassée[[#This Row],[Priorisation favorable ]:[Priorisation Défavorable]])=0,"",SUM(ListeNonClassée[[#This Row],[Priorisation favorable ]:[Priorisation Défavorable]]))</f>
        <v/>
      </c>
    </row>
    <row r="306" spans="2:17" ht="12.75" customHeight="1" x14ac:dyDescent="0.2">
      <c r="B306" s="61" t="str" cm="1">
        <f t="array" aca="1" ref="B306" ca="1">IF(ROWS($1:303)&lt;=COUNTA(ListeF),INDEX(MID(ListeF,FIND("]",ListeF)+1,100),ROWS($1:303)),"")</f>
        <v/>
      </c>
      <c r="C306" s="61" t="str" cm="1">
        <f t="array" aca="1" ref="C306" ca="1">IFERROR(INDIRECT(ListeNonClassée[[#This Row],[Liste des opérations]]&amp;"!D10"),"")</f>
        <v/>
      </c>
      <c r="D306" s="137" t="str" cm="1">
        <f t="array" aca="1" ref="D306" ca="1">IFERROR(INDIRECT(ListeNonClassée[[#This Row],[Liste des opérations]]&amp;"!D12"),"")</f>
        <v/>
      </c>
      <c r="E306" s="137" t="str" cm="1">
        <f t="array" aca="1" ref="E306" ca="1">IFERROR(INDIRECT(ListeNonClassée[[#This Row],[Liste des opérations]]&amp;"!g12"),"")</f>
        <v/>
      </c>
      <c r="F306" s="66" t="str" cm="1">
        <f t="array" aca="1" ref="F306" ca="1">IFERROR(INDIRECT(ListeNonClassée[[#This Row],[Liste des opérations]]&amp;"!D65")&amp;"/"&amp;INDIRECT(ListeNonClassée[[#This Row],[Liste des opérations]]&amp;"!E65"),"")</f>
        <v/>
      </c>
      <c r="G306" s="66" t="str" cm="1">
        <f t="array" aca="1" ref="G306" ca="1">IFERROR(INDIRECT(ListeNonClassée[[#This Row],[Liste des opérations]]&amp;"!G65"),"")</f>
        <v/>
      </c>
      <c r="H306" s="66" t="str" cm="1">
        <f t="array" aca="1" ref="H306" ca="1">IFERROR(INDIRECT($B306&amp;"!D66")&amp;"/"&amp;INDIRECT($B306&amp;"!E66"),"")</f>
        <v/>
      </c>
      <c r="I306" s="66" t="str" cm="1">
        <f t="array" aca="1" ref="I306" ca="1">IFERROR(INDIRECT($B306&amp;"!G66"),"")</f>
        <v/>
      </c>
      <c r="J306" s="66" t="str" cm="1">
        <f t="array" aca="1" ref="J306" ca="1">IFERROR(INDIRECT(ListeNonClassée[[#This Row],[Liste des opérations]]&amp;"!D67")&amp;"/"&amp;INDIRECT($B306&amp;"!E67"),"")</f>
        <v/>
      </c>
      <c r="K306" s="66" t="str" cm="1">
        <f t="array" aca="1" ref="K306" ca="1">IFERROR(INDIRECT(ListeNonClassée[[#This Row],[Liste des opérations]]&amp;"!G67"),"")</f>
        <v/>
      </c>
      <c r="L306" s="66" t="str" cm="1">
        <f t="array" aca="1" ref="L306" ca="1">IFERROR(INDIRECT(ListeNonClassée[[#This Row],[Liste des opérations]]&amp;"!D68")&amp;"/"&amp;INDIRECT(ListeNonClassée[[#This Row],[Liste des opérations]]&amp;"!E68"),"")</f>
        <v/>
      </c>
      <c r="M306" s="67" t="str" cm="1">
        <f t="array" aca="1" ref="M306" ca="1">IFERROR(INDIRECT(ListeNonClassée[[#This Row],[Liste des opérations]]&amp;"!D68")/INDIRECT(ListeNonClassée[[#This Row],[Liste des opérations]]&amp;"!E68"),"")</f>
        <v/>
      </c>
      <c r="N306" s="66" t="str" cm="1">
        <f t="array" aca="1" ref="N306" ca="1">IFERROR(INDIRECT(ListeNonClassée[[#This Row],[Liste des opérations]]&amp;"!G68"),"")</f>
        <v/>
      </c>
      <c r="O306" s="139" t="str">
        <f ca="1">IF(ListeNonClassée[[#This Row],[avis]]="favorable",_xlfn.RANK.EQ(ListeNonClassée[[#This Row],[%]],ListeNonClassée[%]),"")</f>
        <v/>
      </c>
      <c r="P306" s="139" t="str">
        <f ca="1">IF(ListeNonClassée[[#This Row],[avis]]="défavorable",_xlfn.RANK.EQ(ListeNonClassée[[#This Row],[%]],ListeNonClassée[%]),"")</f>
        <v/>
      </c>
      <c r="Q306" s="139" t="str">
        <f ca="1">IF(SUM(ListeNonClassée[[#This Row],[Priorisation favorable ]:[Priorisation Défavorable]])=0,"",SUM(ListeNonClassée[[#This Row],[Priorisation favorable ]:[Priorisation Défavorable]]))</f>
        <v/>
      </c>
    </row>
    <row r="307" spans="2:17" ht="12.75" customHeight="1" x14ac:dyDescent="0.2">
      <c r="B307" s="61" t="str" cm="1">
        <f t="array" aca="1" ref="B307" ca="1">IF(ROWS($1:304)&lt;=COUNTA(ListeF),INDEX(MID(ListeF,FIND("]",ListeF)+1,100),ROWS($1:304)),"")</f>
        <v/>
      </c>
      <c r="C307" s="61" t="str" cm="1">
        <f t="array" aca="1" ref="C307" ca="1">IFERROR(INDIRECT(ListeNonClassée[[#This Row],[Liste des opérations]]&amp;"!D10"),"")</f>
        <v/>
      </c>
      <c r="D307" s="137" t="str" cm="1">
        <f t="array" aca="1" ref="D307" ca="1">IFERROR(INDIRECT(ListeNonClassée[[#This Row],[Liste des opérations]]&amp;"!D12"),"")</f>
        <v/>
      </c>
      <c r="E307" s="137" t="str" cm="1">
        <f t="array" aca="1" ref="E307" ca="1">IFERROR(INDIRECT(ListeNonClassée[[#This Row],[Liste des opérations]]&amp;"!g12"),"")</f>
        <v/>
      </c>
      <c r="F307" s="66" t="str" cm="1">
        <f t="array" aca="1" ref="F307" ca="1">IFERROR(INDIRECT(ListeNonClassée[[#This Row],[Liste des opérations]]&amp;"!D65")&amp;"/"&amp;INDIRECT(ListeNonClassée[[#This Row],[Liste des opérations]]&amp;"!E65"),"")</f>
        <v/>
      </c>
      <c r="G307" s="66" t="str" cm="1">
        <f t="array" aca="1" ref="G307" ca="1">IFERROR(INDIRECT(ListeNonClassée[[#This Row],[Liste des opérations]]&amp;"!G65"),"")</f>
        <v/>
      </c>
      <c r="H307" s="66" t="str" cm="1">
        <f t="array" aca="1" ref="H307" ca="1">IFERROR(INDIRECT($B307&amp;"!D66")&amp;"/"&amp;INDIRECT($B307&amp;"!E66"),"")</f>
        <v/>
      </c>
      <c r="I307" s="66" t="str" cm="1">
        <f t="array" aca="1" ref="I307" ca="1">IFERROR(INDIRECT($B307&amp;"!G66"),"")</f>
        <v/>
      </c>
      <c r="J307" s="66" t="str" cm="1">
        <f t="array" aca="1" ref="J307" ca="1">IFERROR(INDIRECT(ListeNonClassée[[#This Row],[Liste des opérations]]&amp;"!D67")&amp;"/"&amp;INDIRECT($B307&amp;"!E67"),"")</f>
        <v/>
      </c>
      <c r="K307" s="66" t="str" cm="1">
        <f t="array" aca="1" ref="K307" ca="1">IFERROR(INDIRECT(ListeNonClassée[[#This Row],[Liste des opérations]]&amp;"!G67"),"")</f>
        <v/>
      </c>
      <c r="L307" s="66" t="str" cm="1">
        <f t="array" aca="1" ref="L307" ca="1">IFERROR(INDIRECT(ListeNonClassée[[#This Row],[Liste des opérations]]&amp;"!D68")&amp;"/"&amp;INDIRECT(ListeNonClassée[[#This Row],[Liste des opérations]]&amp;"!E68"),"")</f>
        <v/>
      </c>
      <c r="M307" s="67" t="str" cm="1">
        <f t="array" aca="1" ref="M307" ca="1">IFERROR(INDIRECT(ListeNonClassée[[#This Row],[Liste des opérations]]&amp;"!D68")/INDIRECT(ListeNonClassée[[#This Row],[Liste des opérations]]&amp;"!E68"),"")</f>
        <v/>
      </c>
      <c r="N307" s="66" t="str" cm="1">
        <f t="array" aca="1" ref="N307" ca="1">IFERROR(INDIRECT(ListeNonClassée[[#This Row],[Liste des opérations]]&amp;"!G68"),"")</f>
        <v/>
      </c>
      <c r="O307" s="139" t="str">
        <f ca="1">IF(ListeNonClassée[[#This Row],[avis]]="favorable",_xlfn.RANK.EQ(ListeNonClassée[[#This Row],[%]],ListeNonClassée[%]),"")</f>
        <v/>
      </c>
      <c r="P307" s="139" t="str">
        <f ca="1">IF(ListeNonClassée[[#This Row],[avis]]="défavorable",_xlfn.RANK.EQ(ListeNonClassée[[#This Row],[%]],ListeNonClassée[%]),"")</f>
        <v/>
      </c>
      <c r="Q307" s="139" t="str">
        <f ca="1">IF(SUM(ListeNonClassée[[#This Row],[Priorisation favorable ]:[Priorisation Défavorable]])=0,"",SUM(ListeNonClassée[[#This Row],[Priorisation favorable ]:[Priorisation Défavorable]]))</f>
        <v/>
      </c>
    </row>
    <row r="308" spans="2:17" ht="12.75" customHeight="1" x14ac:dyDescent="0.2">
      <c r="B308" s="61" t="str" cm="1">
        <f t="array" aca="1" ref="B308" ca="1">IF(ROWS($1:305)&lt;=COUNTA(ListeF),INDEX(MID(ListeF,FIND("]",ListeF)+1,100),ROWS($1:305)),"")</f>
        <v/>
      </c>
      <c r="C308" s="61" t="str" cm="1">
        <f t="array" aca="1" ref="C308" ca="1">IFERROR(INDIRECT(ListeNonClassée[[#This Row],[Liste des opérations]]&amp;"!D10"),"")</f>
        <v/>
      </c>
      <c r="D308" s="137" t="str" cm="1">
        <f t="array" aca="1" ref="D308" ca="1">IFERROR(INDIRECT(ListeNonClassée[[#This Row],[Liste des opérations]]&amp;"!D12"),"")</f>
        <v/>
      </c>
      <c r="E308" s="137" t="str" cm="1">
        <f t="array" aca="1" ref="E308" ca="1">IFERROR(INDIRECT(ListeNonClassée[[#This Row],[Liste des opérations]]&amp;"!g12"),"")</f>
        <v/>
      </c>
      <c r="F308" s="66" t="str" cm="1">
        <f t="array" aca="1" ref="F308" ca="1">IFERROR(INDIRECT(ListeNonClassée[[#This Row],[Liste des opérations]]&amp;"!D65")&amp;"/"&amp;INDIRECT(ListeNonClassée[[#This Row],[Liste des opérations]]&amp;"!E65"),"")</f>
        <v/>
      </c>
      <c r="G308" s="66" t="str" cm="1">
        <f t="array" aca="1" ref="G308" ca="1">IFERROR(INDIRECT(ListeNonClassée[[#This Row],[Liste des opérations]]&amp;"!G65"),"")</f>
        <v/>
      </c>
      <c r="H308" s="66" t="str" cm="1">
        <f t="array" aca="1" ref="H308" ca="1">IFERROR(INDIRECT($B308&amp;"!D66")&amp;"/"&amp;INDIRECT($B308&amp;"!E66"),"")</f>
        <v/>
      </c>
      <c r="I308" s="66" t="str" cm="1">
        <f t="array" aca="1" ref="I308" ca="1">IFERROR(INDIRECT($B308&amp;"!G66"),"")</f>
        <v/>
      </c>
      <c r="J308" s="66" t="str" cm="1">
        <f t="array" aca="1" ref="J308" ca="1">IFERROR(INDIRECT(ListeNonClassée[[#This Row],[Liste des opérations]]&amp;"!D67")&amp;"/"&amp;INDIRECT($B308&amp;"!E67"),"")</f>
        <v/>
      </c>
      <c r="K308" s="66" t="str" cm="1">
        <f t="array" aca="1" ref="K308" ca="1">IFERROR(INDIRECT(ListeNonClassée[[#This Row],[Liste des opérations]]&amp;"!G67"),"")</f>
        <v/>
      </c>
      <c r="L308" s="66" t="str" cm="1">
        <f t="array" aca="1" ref="L308" ca="1">IFERROR(INDIRECT(ListeNonClassée[[#This Row],[Liste des opérations]]&amp;"!D68")&amp;"/"&amp;INDIRECT(ListeNonClassée[[#This Row],[Liste des opérations]]&amp;"!E68"),"")</f>
        <v/>
      </c>
      <c r="M308" s="67" t="str" cm="1">
        <f t="array" aca="1" ref="M308" ca="1">IFERROR(INDIRECT(ListeNonClassée[[#This Row],[Liste des opérations]]&amp;"!D68")/INDIRECT(ListeNonClassée[[#This Row],[Liste des opérations]]&amp;"!E68"),"")</f>
        <v/>
      </c>
      <c r="N308" s="66" t="str" cm="1">
        <f t="array" aca="1" ref="N308" ca="1">IFERROR(INDIRECT(ListeNonClassée[[#This Row],[Liste des opérations]]&amp;"!G68"),"")</f>
        <v/>
      </c>
      <c r="O308" s="139" t="str">
        <f ca="1">IF(ListeNonClassée[[#This Row],[avis]]="favorable",_xlfn.RANK.EQ(ListeNonClassée[[#This Row],[%]],ListeNonClassée[%]),"")</f>
        <v/>
      </c>
      <c r="P308" s="139" t="str">
        <f ca="1">IF(ListeNonClassée[[#This Row],[avis]]="défavorable",_xlfn.RANK.EQ(ListeNonClassée[[#This Row],[%]],ListeNonClassée[%]),"")</f>
        <v/>
      </c>
      <c r="Q308" s="139" t="str">
        <f ca="1">IF(SUM(ListeNonClassée[[#This Row],[Priorisation favorable ]:[Priorisation Défavorable]])=0,"",SUM(ListeNonClassée[[#This Row],[Priorisation favorable ]:[Priorisation Défavorable]]))</f>
        <v/>
      </c>
    </row>
    <row r="309" spans="2:17" ht="12.75" customHeight="1" x14ac:dyDescent="0.2">
      <c r="B309" s="61" t="str" cm="1">
        <f t="array" aca="1" ref="B309" ca="1">IF(ROWS($1:306)&lt;=COUNTA(ListeF),INDEX(MID(ListeF,FIND("]",ListeF)+1,100),ROWS($1:306)),"")</f>
        <v/>
      </c>
      <c r="C309" s="61" t="str" cm="1">
        <f t="array" aca="1" ref="C309" ca="1">IFERROR(INDIRECT(ListeNonClassée[[#This Row],[Liste des opérations]]&amp;"!D10"),"")</f>
        <v/>
      </c>
      <c r="D309" s="137" t="str" cm="1">
        <f t="array" aca="1" ref="D309" ca="1">IFERROR(INDIRECT(ListeNonClassée[[#This Row],[Liste des opérations]]&amp;"!D12"),"")</f>
        <v/>
      </c>
      <c r="E309" s="137" t="str" cm="1">
        <f t="array" aca="1" ref="E309" ca="1">IFERROR(INDIRECT(ListeNonClassée[[#This Row],[Liste des opérations]]&amp;"!g12"),"")</f>
        <v/>
      </c>
      <c r="F309" s="66" t="str" cm="1">
        <f t="array" aca="1" ref="F309" ca="1">IFERROR(INDIRECT(ListeNonClassée[[#This Row],[Liste des opérations]]&amp;"!D65")&amp;"/"&amp;INDIRECT(ListeNonClassée[[#This Row],[Liste des opérations]]&amp;"!E65"),"")</f>
        <v/>
      </c>
      <c r="G309" s="66" t="str" cm="1">
        <f t="array" aca="1" ref="G309" ca="1">IFERROR(INDIRECT(ListeNonClassée[[#This Row],[Liste des opérations]]&amp;"!G65"),"")</f>
        <v/>
      </c>
      <c r="H309" s="66" t="str" cm="1">
        <f t="array" aca="1" ref="H309" ca="1">IFERROR(INDIRECT($B309&amp;"!D66")&amp;"/"&amp;INDIRECT($B309&amp;"!E66"),"")</f>
        <v/>
      </c>
      <c r="I309" s="66" t="str" cm="1">
        <f t="array" aca="1" ref="I309" ca="1">IFERROR(INDIRECT($B309&amp;"!G66"),"")</f>
        <v/>
      </c>
      <c r="J309" s="66" t="str" cm="1">
        <f t="array" aca="1" ref="J309" ca="1">IFERROR(INDIRECT(ListeNonClassée[[#This Row],[Liste des opérations]]&amp;"!D67")&amp;"/"&amp;INDIRECT($B309&amp;"!E67"),"")</f>
        <v/>
      </c>
      <c r="K309" s="66" t="str" cm="1">
        <f t="array" aca="1" ref="K309" ca="1">IFERROR(INDIRECT(ListeNonClassée[[#This Row],[Liste des opérations]]&amp;"!G67"),"")</f>
        <v/>
      </c>
      <c r="L309" s="66" t="str" cm="1">
        <f t="array" aca="1" ref="L309" ca="1">IFERROR(INDIRECT(ListeNonClassée[[#This Row],[Liste des opérations]]&amp;"!D68")&amp;"/"&amp;INDIRECT(ListeNonClassée[[#This Row],[Liste des opérations]]&amp;"!E68"),"")</f>
        <v/>
      </c>
      <c r="M309" s="67" t="str" cm="1">
        <f t="array" aca="1" ref="M309" ca="1">IFERROR(INDIRECT(ListeNonClassée[[#This Row],[Liste des opérations]]&amp;"!D68")/INDIRECT(ListeNonClassée[[#This Row],[Liste des opérations]]&amp;"!E68"),"")</f>
        <v/>
      </c>
      <c r="N309" s="66" t="str" cm="1">
        <f t="array" aca="1" ref="N309" ca="1">IFERROR(INDIRECT(ListeNonClassée[[#This Row],[Liste des opérations]]&amp;"!G68"),"")</f>
        <v/>
      </c>
      <c r="O309" s="139" t="str">
        <f ca="1">IF(ListeNonClassée[[#This Row],[avis]]="favorable",_xlfn.RANK.EQ(ListeNonClassée[[#This Row],[%]],ListeNonClassée[%]),"")</f>
        <v/>
      </c>
      <c r="P309" s="139" t="str">
        <f ca="1">IF(ListeNonClassée[[#This Row],[avis]]="défavorable",_xlfn.RANK.EQ(ListeNonClassée[[#This Row],[%]],ListeNonClassée[%]),"")</f>
        <v/>
      </c>
      <c r="Q309" s="139" t="str">
        <f ca="1">IF(SUM(ListeNonClassée[[#This Row],[Priorisation favorable ]:[Priorisation Défavorable]])=0,"",SUM(ListeNonClassée[[#This Row],[Priorisation favorable ]:[Priorisation Défavorable]]))</f>
        <v/>
      </c>
    </row>
    <row r="310" spans="2:17" ht="12.75" customHeight="1" x14ac:dyDescent="0.2">
      <c r="B310" s="61" t="str" cm="1">
        <f t="array" aca="1" ref="B310" ca="1">IF(ROWS($1:307)&lt;=COUNTA(ListeF),INDEX(MID(ListeF,FIND("]",ListeF)+1,100),ROWS($1:307)),"")</f>
        <v/>
      </c>
      <c r="C310" s="61" t="str" cm="1">
        <f t="array" aca="1" ref="C310" ca="1">IFERROR(INDIRECT(ListeNonClassée[[#This Row],[Liste des opérations]]&amp;"!D10"),"")</f>
        <v/>
      </c>
      <c r="D310" s="137" t="str" cm="1">
        <f t="array" aca="1" ref="D310" ca="1">IFERROR(INDIRECT(ListeNonClassée[[#This Row],[Liste des opérations]]&amp;"!D12"),"")</f>
        <v/>
      </c>
      <c r="E310" s="137" t="str" cm="1">
        <f t="array" aca="1" ref="E310" ca="1">IFERROR(INDIRECT(ListeNonClassée[[#This Row],[Liste des opérations]]&amp;"!g12"),"")</f>
        <v/>
      </c>
      <c r="F310" s="66" t="str" cm="1">
        <f t="array" aca="1" ref="F310" ca="1">IFERROR(INDIRECT(ListeNonClassée[[#This Row],[Liste des opérations]]&amp;"!D65")&amp;"/"&amp;INDIRECT(ListeNonClassée[[#This Row],[Liste des opérations]]&amp;"!E65"),"")</f>
        <v/>
      </c>
      <c r="G310" s="66" t="str" cm="1">
        <f t="array" aca="1" ref="G310" ca="1">IFERROR(INDIRECT(ListeNonClassée[[#This Row],[Liste des opérations]]&amp;"!G65"),"")</f>
        <v/>
      </c>
      <c r="H310" s="66" t="str" cm="1">
        <f t="array" aca="1" ref="H310" ca="1">IFERROR(INDIRECT($B310&amp;"!D66")&amp;"/"&amp;INDIRECT($B310&amp;"!E66"),"")</f>
        <v/>
      </c>
      <c r="I310" s="66" t="str" cm="1">
        <f t="array" aca="1" ref="I310" ca="1">IFERROR(INDIRECT($B310&amp;"!G66"),"")</f>
        <v/>
      </c>
      <c r="J310" s="66" t="str" cm="1">
        <f t="array" aca="1" ref="J310" ca="1">IFERROR(INDIRECT(ListeNonClassée[[#This Row],[Liste des opérations]]&amp;"!D67")&amp;"/"&amp;INDIRECT($B310&amp;"!E67"),"")</f>
        <v/>
      </c>
      <c r="K310" s="66" t="str" cm="1">
        <f t="array" aca="1" ref="K310" ca="1">IFERROR(INDIRECT(ListeNonClassée[[#This Row],[Liste des opérations]]&amp;"!G67"),"")</f>
        <v/>
      </c>
      <c r="L310" s="66" t="str" cm="1">
        <f t="array" aca="1" ref="L310" ca="1">IFERROR(INDIRECT(ListeNonClassée[[#This Row],[Liste des opérations]]&amp;"!D68")&amp;"/"&amp;INDIRECT(ListeNonClassée[[#This Row],[Liste des opérations]]&amp;"!E68"),"")</f>
        <v/>
      </c>
      <c r="M310" s="67" t="str" cm="1">
        <f t="array" aca="1" ref="M310" ca="1">IFERROR(INDIRECT(ListeNonClassée[[#This Row],[Liste des opérations]]&amp;"!D68")/INDIRECT(ListeNonClassée[[#This Row],[Liste des opérations]]&amp;"!E68"),"")</f>
        <v/>
      </c>
      <c r="N310" s="66" t="str" cm="1">
        <f t="array" aca="1" ref="N310" ca="1">IFERROR(INDIRECT(ListeNonClassée[[#This Row],[Liste des opérations]]&amp;"!G68"),"")</f>
        <v/>
      </c>
      <c r="O310" s="139" t="str">
        <f ca="1">IF(ListeNonClassée[[#This Row],[avis]]="favorable",_xlfn.RANK.EQ(ListeNonClassée[[#This Row],[%]],ListeNonClassée[%]),"")</f>
        <v/>
      </c>
      <c r="P310" s="139" t="str">
        <f ca="1">IF(ListeNonClassée[[#This Row],[avis]]="défavorable",_xlfn.RANK.EQ(ListeNonClassée[[#This Row],[%]],ListeNonClassée[%]),"")</f>
        <v/>
      </c>
      <c r="Q310" s="139" t="str">
        <f ca="1">IF(SUM(ListeNonClassée[[#This Row],[Priorisation favorable ]:[Priorisation Défavorable]])=0,"",SUM(ListeNonClassée[[#This Row],[Priorisation favorable ]:[Priorisation Défavorable]]))</f>
        <v/>
      </c>
    </row>
    <row r="311" spans="2:17" ht="12.75" customHeight="1" x14ac:dyDescent="0.2">
      <c r="B311" s="61" t="str" cm="1">
        <f t="array" aca="1" ref="B311" ca="1">IF(ROWS($1:308)&lt;=COUNTA(ListeF),INDEX(MID(ListeF,FIND("]",ListeF)+1,100),ROWS($1:308)),"")</f>
        <v/>
      </c>
      <c r="C311" s="61" t="str" cm="1">
        <f t="array" aca="1" ref="C311" ca="1">IFERROR(INDIRECT(ListeNonClassée[[#This Row],[Liste des opérations]]&amp;"!D10"),"")</f>
        <v/>
      </c>
      <c r="D311" s="137" t="str" cm="1">
        <f t="array" aca="1" ref="D311" ca="1">IFERROR(INDIRECT(ListeNonClassée[[#This Row],[Liste des opérations]]&amp;"!D12"),"")</f>
        <v/>
      </c>
      <c r="E311" s="137" t="str" cm="1">
        <f t="array" aca="1" ref="E311" ca="1">IFERROR(INDIRECT(ListeNonClassée[[#This Row],[Liste des opérations]]&amp;"!g12"),"")</f>
        <v/>
      </c>
      <c r="F311" s="66" t="str" cm="1">
        <f t="array" aca="1" ref="F311" ca="1">IFERROR(INDIRECT(ListeNonClassée[[#This Row],[Liste des opérations]]&amp;"!D65")&amp;"/"&amp;INDIRECT(ListeNonClassée[[#This Row],[Liste des opérations]]&amp;"!E65"),"")</f>
        <v/>
      </c>
      <c r="G311" s="66" t="str" cm="1">
        <f t="array" aca="1" ref="G311" ca="1">IFERROR(INDIRECT(ListeNonClassée[[#This Row],[Liste des opérations]]&amp;"!G65"),"")</f>
        <v/>
      </c>
      <c r="H311" s="66" t="str" cm="1">
        <f t="array" aca="1" ref="H311" ca="1">IFERROR(INDIRECT($B311&amp;"!D66")&amp;"/"&amp;INDIRECT($B311&amp;"!E66"),"")</f>
        <v/>
      </c>
      <c r="I311" s="66" t="str" cm="1">
        <f t="array" aca="1" ref="I311" ca="1">IFERROR(INDIRECT($B311&amp;"!G66"),"")</f>
        <v/>
      </c>
      <c r="J311" s="66" t="str" cm="1">
        <f t="array" aca="1" ref="J311" ca="1">IFERROR(INDIRECT(ListeNonClassée[[#This Row],[Liste des opérations]]&amp;"!D67")&amp;"/"&amp;INDIRECT($B311&amp;"!E67"),"")</f>
        <v/>
      </c>
      <c r="K311" s="66" t="str" cm="1">
        <f t="array" aca="1" ref="K311" ca="1">IFERROR(INDIRECT(ListeNonClassée[[#This Row],[Liste des opérations]]&amp;"!G67"),"")</f>
        <v/>
      </c>
      <c r="L311" s="66" t="str" cm="1">
        <f t="array" aca="1" ref="L311" ca="1">IFERROR(INDIRECT(ListeNonClassée[[#This Row],[Liste des opérations]]&amp;"!D68")&amp;"/"&amp;INDIRECT(ListeNonClassée[[#This Row],[Liste des opérations]]&amp;"!E68"),"")</f>
        <v/>
      </c>
      <c r="M311" s="67" t="str" cm="1">
        <f t="array" aca="1" ref="M311" ca="1">IFERROR(INDIRECT(ListeNonClassée[[#This Row],[Liste des opérations]]&amp;"!D68")/INDIRECT(ListeNonClassée[[#This Row],[Liste des opérations]]&amp;"!E68"),"")</f>
        <v/>
      </c>
      <c r="N311" s="66" t="str" cm="1">
        <f t="array" aca="1" ref="N311" ca="1">IFERROR(INDIRECT(ListeNonClassée[[#This Row],[Liste des opérations]]&amp;"!G68"),"")</f>
        <v/>
      </c>
      <c r="O311" s="139" t="str">
        <f ca="1">IF(ListeNonClassée[[#This Row],[avis]]="favorable",_xlfn.RANK.EQ(ListeNonClassée[[#This Row],[%]],ListeNonClassée[%]),"")</f>
        <v/>
      </c>
      <c r="P311" s="139" t="str">
        <f ca="1">IF(ListeNonClassée[[#This Row],[avis]]="défavorable",_xlfn.RANK.EQ(ListeNonClassée[[#This Row],[%]],ListeNonClassée[%]),"")</f>
        <v/>
      </c>
      <c r="Q311" s="139" t="str">
        <f ca="1">IF(SUM(ListeNonClassée[[#This Row],[Priorisation favorable ]:[Priorisation Défavorable]])=0,"",SUM(ListeNonClassée[[#This Row],[Priorisation favorable ]:[Priorisation Défavorable]]))</f>
        <v/>
      </c>
    </row>
    <row r="312" spans="2:17" ht="12.75" customHeight="1" x14ac:dyDescent="0.2">
      <c r="B312" s="61" t="str" cm="1">
        <f t="array" aca="1" ref="B312" ca="1">IF(ROWS($1:309)&lt;=COUNTA(ListeF),INDEX(MID(ListeF,FIND("]",ListeF)+1,100),ROWS($1:309)),"")</f>
        <v/>
      </c>
      <c r="C312" s="61" t="str" cm="1">
        <f t="array" aca="1" ref="C312" ca="1">IFERROR(INDIRECT(ListeNonClassée[[#This Row],[Liste des opérations]]&amp;"!D10"),"")</f>
        <v/>
      </c>
      <c r="D312" s="137" t="str" cm="1">
        <f t="array" aca="1" ref="D312" ca="1">IFERROR(INDIRECT(ListeNonClassée[[#This Row],[Liste des opérations]]&amp;"!D12"),"")</f>
        <v/>
      </c>
      <c r="E312" s="137" t="str" cm="1">
        <f t="array" aca="1" ref="E312" ca="1">IFERROR(INDIRECT(ListeNonClassée[[#This Row],[Liste des opérations]]&amp;"!g12"),"")</f>
        <v/>
      </c>
      <c r="F312" s="66" t="str" cm="1">
        <f t="array" aca="1" ref="F312" ca="1">IFERROR(INDIRECT(ListeNonClassée[[#This Row],[Liste des opérations]]&amp;"!D65")&amp;"/"&amp;INDIRECT(ListeNonClassée[[#This Row],[Liste des opérations]]&amp;"!E65"),"")</f>
        <v/>
      </c>
      <c r="G312" s="66" t="str" cm="1">
        <f t="array" aca="1" ref="G312" ca="1">IFERROR(INDIRECT(ListeNonClassée[[#This Row],[Liste des opérations]]&amp;"!G65"),"")</f>
        <v/>
      </c>
      <c r="H312" s="66" t="str" cm="1">
        <f t="array" aca="1" ref="H312" ca="1">IFERROR(INDIRECT($B312&amp;"!D66")&amp;"/"&amp;INDIRECT($B312&amp;"!E66"),"")</f>
        <v/>
      </c>
      <c r="I312" s="66" t="str" cm="1">
        <f t="array" aca="1" ref="I312" ca="1">IFERROR(INDIRECT($B312&amp;"!G66"),"")</f>
        <v/>
      </c>
      <c r="J312" s="66" t="str" cm="1">
        <f t="array" aca="1" ref="J312" ca="1">IFERROR(INDIRECT(ListeNonClassée[[#This Row],[Liste des opérations]]&amp;"!D67")&amp;"/"&amp;INDIRECT($B312&amp;"!E67"),"")</f>
        <v/>
      </c>
      <c r="K312" s="66" t="str" cm="1">
        <f t="array" aca="1" ref="K312" ca="1">IFERROR(INDIRECT(ListeNonClassée[[#This Row],[Liste des opérations]]&amp;"!G67"),"")</f>
        <v/>
      </c>
      <c r="L312" s="66" t="str" cm="1">
        <f t="array" aca="1" ref="L312" ca="1">IFERROR(INDIRECT(ListeNonClassée[[#This Row],[Liste des opérations]]&amp;"!D68")&amp;"/"&amp;INDIRECT(ListeNonClassée[[#This Row],[Liste des opérations]]&amp;"!E68"),"")</f>
        <v/>
      </c>
      <c r="M312" s="67" t="str" cm="1">
        <f t="array" aca="1" ref="M312" ca="1">IFERROR(INDIRECT(ListeNonClassée[[#This Row],[Liste des opérations]]&amp;"!D68")/INDIRECT(ListeNonClassée[[#This Row],[Liste des opérations]]&amp;"!E68"),"")</f>
        <v/>
      </c>
      <c r="N312" s="66" t="str" cm="1">
        <f t="array" aca="1" ref="N312" ca="1">IFERROR(INDIRECT(ListeNonClassée[[#This Row],[Liste des opérations]]&amp;"!G68"),"")</f>
        <v/>
      </c>
      <c r="O312" s="139" t="str">
        <f ca="1">IF(ListeNonClassée[[#This Row],[avis]]="favorable",_xlfn.RANK.EQ(ListeNonClassée[[#This Row],[%]],ListeNonClassée[%]),"")</f>
        <v/>
      </c>
      <c r="P312" s="139" t="str">
        <f ca="1">IF(ListeNonClassée[[#This Row],[avis]]="défavorable",_xlfn.RANK.EQ(ListeNonClassée[[#This Row],[%]],ListeNonClassée[%]),"")</f>
        <v/>
      </c>
      <c r="Q312" s="139" t="str">
        <f ca="1">IF(SUM(ListeNonClassée[[#This Row],[Priorisation favorable ]:[Priorisation Défavorable]])=0,"",SUM(ListeNonClassée[[#This Row],[Priorisation favorable ]:[Priorisation Défavorable]]))</f>
        <v/>
      </c>
    </row>
    <row r="313" spans="2:17" ht="12.75" customHeight="1" x14ac:dyDescent="0.2">
      <c r="B313" s="61" t="str" cm="1">
        <f t="array" aca="1" ref="B313" ca="1">IF(ROWS($1:310)&lt;=COUNTA(ListeF),INDEX(MID(ListeF,FIND("]",ListeF)+1,100),ROWS($1:310)),"")</f>
        <v/>
      </c>
      <c r="C313" s="61" t="str" cm="1">
        <f t="array" aca="1" ref="C313" ca="1">IFERROR(INDIRECT(ListeNonClassée[[#This Row],[Liste des opérations]]&amp;"!D10"),"")</f>
        <v/>
      </c>
      <c r="D313" s="137" t="str" cm="1">
        <f t="array" aca="1" ref="D313" ca="1">IFERROR(INDIRECT(ListeNonClassée[[#This Row],[Liste des opérations]]&amp;"!D12"),"")</f>
        <v/>
      </c>
      <c r="E313" s="137" t="str" cm="1">
        <f t="array" aca="1" ref="E313" ca="1">IFERROR(INDIRECT(ListeNonClassée[[#This Row],[Liste des opérations]]&amp;"!g12"),"")</f>
        <v/>
      </c>
      <c r="F313" s="66" t="str" cm="1">
        <f t="array" aca="1" ref="F313" ca="1">IFERROR(INDIRECT(ListeNonClassée[[#This Row],[Liste des opérations]]&amp;"!D65")&amp;"/"&amp;INDIRECT(ListeNonClassée[[#This Row],[Liste des opérations]]&amp;"!E65"),"")</f>
        <v/>
      </c>
      <c r="G313" s="66" t="str" cm="1">
        <f t="array" aca="1" ref="G313" ca="1">IFERROR(INDIRECT(ListeNonClassée[[#This Row],[Liste des opérations]]&amp;"!G65"),"")</f>
        <v/>
      </c>
      <c r="H313" s="66" t="str" cm="1">
        <f t="array" aca="1" ref="H313" ca="1">IFERROR(INDIRECT($B313&amp;"!D66")&amp;"/"&amp;INDIRECT($B313&amp;"!E66"),"")</f>
        <v/>
      </c>
      <c r="I313" s="66" t="str" cm="1">
        <f t="array" aca="1" ref="I313" ca="1">IFERROR(INDIRECT($B313&amp;"!G66"),"")</f>
        <v/>
      </c>
      <c r="J313" s="66" t="str" cm="1">
        <f t="array" aca="1" ref="J313" ca="1">IFERROR(INDIRECT(ListeNonClassée[[#This Row],[Liste des opérations]]&amp;"!D67")&amp;"/"&amp;INDIRECT($B313&amp;"!E67"),"")</f>
        <v/>
      </c>
      <c r="K313" s="66" t="str" cm="1">
        <f t="array" aca="1" ref="K313" ca="1">IFERROR(INDIRECT(ListeNonClassée[[#This Row],[Liste des opérations]]&amp;"!G67"),"")</f>
        <v/>
      </c>
      <c r="L313" s="66" t="str" cm="1">
        <f t="array" aca="1" ref="L313" ca="1">IFERROR(INDIRECT(ListeNonClassée[[#This Row],[Liste des opérations]]&amp;"!D68")&amp;"/"&amp;INDIRECT(ListeNonClassée[[#This Row],[Liste des opérations]]&amp;"!E68"),"")</f>
        <v/>
      </c>
      <c r="M313" s="67" t="str" cm="1">
        <f t="array" aca="1" ref="M313" ca="1">IFERROR(INDIRECT(ListeNonClassée[[#This Row],[Liste des opérations]]&amp;"!D68")/INDIRECT(ListeNonClassée[[#This Row],[Liste des opérations]]&amp;"!E68"),"")</f>
        <v/>
      </c>
      <c r="N313" s="66" t="str" cm="1">
        <f t="array" aca="1" ref="N313" ca="1">IFERROR(INDIRECT(ListeNonClassée[[#This Row],[Liste des opérations]]&amp;"!G68"),"")</f>
        <v/>
      </c>
      <c r="O313" s="139" t="str">
        <f ca="1">IF(ListeNonClassée[[#This Row],[avis]]="favorable",_xlfn.RANK.EQ(ListeNonClassée[[#This Row],[%]],ListeNonClassée[%]),"")</f>
        <v/>
      </c>
      <c r="P313" s="139" t="str">
        <f ca="1">IF(ListeNonClassée[[#This Row],[avis]]="défavorable",_xlfn.RANK.EQ(ListeNonClassée[[#This Row],[%]],ListeNonClassée[%]),"")</f>
        <v/>
      </c>
      <c r="Q313" s="139" t="str">
        <f ca="1">IF(SUM(ListeNonClassée[[#This Row],[Priorisation favorable ]:[Priorisation Défavorable]])=0,"",SUM(ListeNonClassée[[#This Row],[Priorisation favorable ]:[Priorisation Défavorable]]))</f>
        <v/>
      </c>
    </row>
    <row r="314" spans="2:17" ht="12.75" customHeight="1" x14ac:dyDescent="0.2">
      <c r="B314" s="61" t="str" cm="1">
        <f t="array" aca="1" ref="B314" ca="1">IF(ROWS($1:311)&lt;=COUNTA(ListeF),INDEX(MID(ListeF,FIND("]",ListeF)+1,100),ROWS($1:311)),"")</f>
        <v/>
      </c>
      <c r="C314" s="61" t="str" cm="1">
        <f t="array" aca="1" ref="C314" ca="1">IFERROR(INDIRECT(ListeNonClassée[[#This Row],[Liste des opérations]]&amp;"!D10"),"")</f>
        <v/>
      </c>
      <c r="D314" s="137" t="str" cm="1">
        <f t="array" aca="1" ref="D314" ca="1">IFERROR(INDIRECT(ListeNonClassée[[#This Row],[Liste des opérations]]&amp;"!D12"),"")</f>
        <v/>
      </c>
      <c r="E314" s="137" t="str" cm="1">
        <f t="array" aca="1" ref="E314" ca="1">IFERROR(INDIRECT(ListeNonClassée[[#This Row],[Liste des opérations]]&amp;"!g12"),"")</f>
        <v/>
      </c>
      <c r="F314" s="66" t="str" cm="1">
        <f t="array" aca="1" ref="F314" ca="1">IFERROR(INDIRECT(ListeNonClassée[[#This Row],[Liste des opérations]]&amp;"!D65")&amp;"/"&amp;INDIRECT(ListeNonClassée[[#This Row],[Liste des opérations]]&amp;"!E65"),"")</f>
        <v/>
      </c>
      <c r="G314" s="66" t="str" cm="1">
        <f t="array" aca="1" ref="G314" ca="1">IFERROR(INDIRECT(ListeNonClassée[[#This Row],[Liste des opérations]]&amp;"!G65"),"")</f>
        <v/>
      </c>
      <c r="H314" s="66" t="str" cm="1">
        <f t="array" aca="1" ref="H314" ca="1">IFERROR(INDIRECT($B314&amp;"!D66")&amp;"/"&amp;INDIRECT($B314&amp;"!E66"),"")</f>
        <v/>
      </c>
      <c r="I314" s="66" t="str" cm="1">
        <f t="array" aca="1" ref="I314" ca="1">IFERROR(INDIRECT($B314&amp;"!G66"),"")</f>
        <v/>
      </c>
      <c r="J314" s="66" t="str" cm="1">
        <f t="array" aca="1" ref="J314" ca="1">IFERROR(INDIRECT(ListeNonClassée[[#This Row],[Liste des opérations]]&amp;"!D67")&amp;"/"&amp;INDIRECT($B314&amp;"!E67"),"")</f>
        <v/>
      </c>
      <c r="K314" s="66" t="str" cm="1">
        <f t="array" aca="1" ref="K314" ca="1">IFERROR(INDIRECT(ListeNonClassée[[#This Row],[Liste des opérations]]&amp;"!G67"),"")</f>
        <v/>
      </c>
      <c r="L314" s="66" t="str" cm="1">
        <f t="array" aca="1" ref="L314" ca="1">IFERROR(INDIRECT(ListeNonClassée[[#This Row],[Liste des opérations]]&amp;"!D68")&amp;"/"&amp;INDIRECT(ListeNonClassée[[#This Row],[Liste des opérations]]&amp;"!E68"),"")</f>
        <v/>
      </c>
      <c r="M314" s="67" t="str" cm="1">
        <f t="array" aca="1" ref="M314" ca="1">IFERROR(INDIRECT(ListeNonClassée[[#This Row],[Liste des opérations]]&amp;"!D68")/INDIRECT(ListeNonClassée[[#This Row],[Liste des opérations]]&amp;"!E68"),"")</f>
        <v/>
      </c>
      <c r="N314" s="66" t="str" cm="1">
        <f t="array" aca="1" ref="N314" ca="1">IFERROR(INDIRECT(ListeNonClassée[[#This Row],[Liste des opérations]]&amp;"!G68"),"")</f>
        <v/>
      </c>
      <c r="O314" s="139" t="str">
        <f ca="1">IF(ListeNonClassée[[#This Row],[avis]]="favorable",_xlfn.RANK.EQ(ListeNonClassée[[#This Row],[%]],ListeNonClassée[%]),"")</f>
        <v/>
      </c>
      <c r="P314" s="139" t="str">
        <f ca="1">IF(ListeNonClassée[[#This Row],[avis]]="défavorable",_xlfn.RANK.EQ(ListeNonClassée[[#This Row],[%]],ListeNonClassée[%]),"")</f>
        <v/>
      </c>
      <c r="Q314" s="139" t="str">
        <f ca="1">IF(SUM(ListeNonClassée[[#This Row],[Priorisation favorable ]:[Priorisation Défavorable]])=0,"",SUM(ListeNonClassée[[#This Row],[Priorisation favorable ]:[Priorisation Défavorable]]))</f>
        <v/>
      </c>
    </row>
    <row r="315" spans="2:17" ht="12.75" customHeight="1" x14ac:dyDescent="0.2">
      <c r="B315" s="61" t="str" cm="1">
        <f t="array" aca="1" ref="B315" ca="1">IF(ROWS($1:312)&lt;=COUNTA(ListeF),INDEX(MID(ListeF,FIND("]",ListeF)+1,100),ROWS($1:312)),"")</f>
        <v/>
      </c>
      <c r="C315" s="61" t="str" cm="1">
        <f t="array" aca="1" ref="C315" ca="1">IFERROR(INDIRECT(ListeNonClassée[[#This Row],[Liste des opérations]]&amp;"!D10"),"")</f>
        <v/>
      </c>
      <c r="D315" s="137" t="str" cm="1">
        <f t="array" aca="1" ref="D315" ca="1">IFERROR(INDIRECT(ListeNonClassée[[#This Row],[Liste des opérations]]&amp;"!D12"),"")</f>
        <v/>
      </c>
      <c r="E315" s="137" t="str" cm="1">
        <f t="array" aca="1" ref="E315" ca="1">IFERROR(INDIRECT(ListeNonClassée[[#This Row],[Liste des opérations]]&amp;"!g12"),"")</f>
        <v/>
      </c>
      <c r="F315" s="66" t="str" cm="1">
        <f t="array" aca="1" ref="F315" ca="1">IFERROR(INDIRECT(ListeNonClassée[[#This Row],[Liste des opérations]]&amp;"!D65")&amp;"/"&amp;INDIRECT(ListeNonClassée[[#This Row],[Liste des opérations]]&amp;"!E65"),"")</f>
        <v/>
      </c>
      <c r="G315" s="66" t="str" cm="1">
        <f t="array" aca="1" ref="G315" ca="1">IFERROR(INDIRECT(ListeNonClassée[[#This Row],[Liste des opérations]]&amp;"!G65"),"")</f>
        <v/>
      </c>
      <c r="H315" s="66" t="str" cm="1">
        <f t="array" aca="1" ref="H315" ca="1">IFERROR(INDIRECT($B315&amp;"!D66")&amp;"/"&amp;INDIRECT($B315&amp;"!E66"),"")</f>
        <v/>
      </c>
      <c r="I315" s="66" t="str" cm="1">
        <f t="array" aca="1" ref="I315" ca="1">IFERROR(INDIRECT($B315&amp;"!G66"),"")</f>
        <v/>
      </c>
      <c r="J315" s="66" t="str" cm="1">
        <f t="array" aca="1" ref="J315" ca="1">IFERROR(INDIRECT(ListeNonClassée[[#This Row],[Liste des opérations]]&amp;"!D67")&amp;"/"&amp;INDIRECT($B315&amp;"!E67"),"")</f>
        <v/>
      </c>
      <c r="K315" s="66" t="str" cm="1">
        <f t="array" aca="1" ref="K315" ca="1">IFERROR(INDIRECT(ListeNonClassée[[#This Row],[Liste des opérations]]&amp;"!G67"),"")</f>
        <v/>
      </c>
      <c r="L315" s="66" t="str" cm="1">
        <f t="array" aca="1" ref="L315" ca="1">IFERROR(INDIRECT(ListeNonClassée[[#This Row],[Liste des opérations]]&amp;"!D68")&amp;"/"&amp;INDIRECT(ListeNonClassée[[#This Row],[Liste des opérations]]&amp;"!E68"),"")</f>
        <v/>
      </c>
      <c r="M315" s="67" t="str" cm="1">
        <f t="array" aca="1" ref="M315" ca="1">IFERROR(INDIRECT(ListeNonClassée[[#This Row],[Liste des opérations]]&amp;"!D68")/INDIRECT(ListeNonClassée[[#This Row],[Liste des opérations]]&amp;"!E68"),"")</f>
        <v/>
      </c>
      <c r="N315" s="66" t="str" cm="1">
        <f t="array" aca="1" ref="N315" ca="1">IFERROR(INDIRECT(ListeNonClassée[[#This Row],[Liste des opérations]]&amp;"!G68"),"")</f>
        <v/>
      </c>
      <c r="O315" s="139" t="str">
        <f ca="1">IF(ListeNonClassée[[#This Row],[avis]]="favorable",_xlfn.RANK.EQ(ListeNonClassée[[#This Row],[%]],ListeNonClassée[%]),"")</f>
        <v/>
      </c>
      <c r="P315" s="139" t="str">
        <f ca="1">IF(ListeNonClassée[[#This Row],[avis]]="défavorable",_xlfn.RANK.EQ(ListeNonClassée[[#This Row],[%]],ListeNonClassée[%]),"")</f>
        <v/>
      </c>
      <c r="Q315" s="139" t="str">
        <f ca="1">IF(SUM(ListeNonClassée[[#This Row],[Priorisation favorable ]:[Priorisation Défavorable]])=0,"",SUM(ListeNonClassée[[#This Row],[Priorisation favorable ]:[Priorisation Défavorable]]))</f>
        <v/>
      </c>
    </row>
    <row r="316" spans="2:17" ht="12.75" customHeight="1" x14ac:dyDescent="0.2">
      <c r="B316" s="61" t="str" cm="1">
        <f t="array" aca="1" ref="B316" ca="1">IF(ROWS($1:313)&lt;=COUNTA(ListeF),INDEX(MID(ListeF,FIND("]",ListeF)+1,100),ROWS($1:313)),"")</f>
        <v/>
      </c>
      <c r="C316" s="61" t="str" cm="1">
        <f t="array" aca="1" ref="C316" ca="1">IFERROR(INDIRECT(ListeNonClassée[[#This Row],[Liste des opérations]]&amp;"!D10"),"")</f>
        <v/>
      </c>
      <c r="D316" s="137" t="str" cm="1">
        <f t="array" aca="1" ref="D316" ca="1">IFERROR(INDIRECT(ListeNonClassée[[#This Row],[Liste des opérations]]&amp;"!D12"),"")</f>
        <v/>
      </c>
      <c r="E316" s="137" t="str" cm="1">
        <f t="array" aca="1" ref="E316" ca="1">IFERROR(INDIRECT(ListeNonClassée[[#This Row],[Liste des opérations]]&amp;"!g12"),"")</f>
        <v/>
      </c>
      <c r="F316" s="66" t="str" cm="1">
        <f t="array" aca="1" ref="F316" ca="1">IFERROR(INDIRECT(ListeNonClassée[[#This Row],[Liste des opérations]]&amp;"!D65")&amp;"/"&amp;INDIRECT(ListeNonClassée[[#This Row],[Liste des opérations]]&amp;"!E65"),"")</f>
        <v/>
      </c>
      <c r="G316" s="66" t="str" cm="1">
        <f t="array" aca="1" ref="G316" ca="1">IFERROR(INDIRECT(ListeNonClassée[[#This Row],[Liste des opérations]]&amp;"!G65"),"")</f>
        <v/>
      </c>
      <c r="H316" s="66" t="str" cm="1">
        <f t="array" aca="1" ref="H316" ca="1">IFERROR(INDIRECT($B316&amp;"!D66")&amp;"/"&amp;INDIRECT($B316&amp;"!E66"),"")</f>
        <v/>
      </c>
      <c r="I316" s="66" t="str" cm="1">
        <f t="array" aca="1" ref="I316" ca="1">IFERROR(INDIRECT($B316&amp;"!G66"),"")</f>
        <v/>
      </c>
      <c r="J316" s="66" t="str" cm="1">
        <f t="array" aca="1" ref="J316" ca="1">IFERROR(INDIRECT(ListeNonClassée[[#This Row],[Liste des opérations]]&amp;"!D67")&amp;"/"&amp;INDIRECT($B316&amp;"!E67"),"")</f>
        <v/>
      </c>
      <c r="K316" s="66" t="str" cm="1">
        <f t="array" aca="1" ref="K316" ca="1">IFERROR(INDIRECT(ListeNonClassée[[#This Row],[Liste des opérations]]&amp;"!G67"),"")</f>
        <v/>
      </c>
      <c r="L316" s="66" t="str" cm="1">
        <f t="array" aca="1" ref="L316" ca="1">IFERROR(INDIRECT(ListeNonClassée[[#This Row],[Liste des opérations]]&amp;"!D68")&amp;"/"&amp;INDIRECT(ListeNonClassée[[#This Row],[Liste des opérations]]&amp;"!E68"),"")</f>
        <v/>
      </c>
      <c r="M316" s="67" t="str" cm="1">
        <f t="array" aca="1" ref="M316" ca="1">IFERROR(INDIRECT(ListeNonClassée[[#This Row],[Liste des opérations]]&amp;"!D68")/INDIRECT(ListeNonClassée[[#This Row],[Liste des opérations]]&amp;"!E68"),"")</f>
        <v/>
      </c>
      <c r="N316" s="66" t="str" cm="1">
        <f t="array" aca="1" ref="N316" ca="1">IFERROR(INDIRECT(ListeNonClassée[[#This Row],[Liste des opérations]]&amp;"!G68"),"")</f>
        <v/>
      </c>
      <c r="O316" s="139" t="str">
        <f ca="1">IF(ListeNonClassée[[#This Row],[avis]]="favorable",_xlfn.RANK.EQ(ListeNonClassée[[#This Row],[%]],ListeNonClassée[%]),"")</f>
        <v/>
      </c>
      <c r="P316" s="139" t="str">
        <f ca="1">IF(ListeNonClassée[[#This Row],[avis]]="défavorable",_xlfn.RANK.EQ(ListeNonClassée[[#This Row],[%]],ListeNonClassée[%]),"")</f>
        <v/>
      </c>
      <c r="Q316" s="139" t="str">
        <f ca="1">IF(SUM(ListeNonClassée[[#This Row],[Priorisation favorable ]:[Priorisation Défavorable]])=0,"",SUM(ListeNonClassée[[#This Row],[Priorisation favorable ]:[Priorisation Défavorable]]))</f>
        <v/>
      </c>
    </row>
    <row r="317" spans="2:17" ht="12.75" customHeight="1" x14ac:dyDescent="0.2">
      <c r="B317" s="61" t="str" cm="1">
        <f t="array" aca="1" ref="B317" ca="1">IF(ROWS($1:314)&lt;=COUNTA(ListeF),INDEX(MID(ListeF,FIND("]",ListeF)+1,100),ROWS($1:314)),"")</f>
        <v/>
      </c>
      <c r="C317" s="61" t="str" cm="1">
        <f t="array" aca="1" ref="C317" ca="1">IFERROR(INDIRECT(ListeNonClassée[[#This Row],[Liste des opérations]]&amp;"!D10"),"")</f>
        <v/>
      </c>
      <c r="D317" s="137" t="str" cm="1">
        <f t="array" aca="1" ref="D317" ca="1">IFERROR(INDIRECT(ListeNonClassée[[#This Row],[Liste des opérations]]&amp;"!D12"),"")</f>
        <v/>
      </c>
      <c r="E317" s="137" t="str" cm="1">
        <f t="array" aca="1" ref="E317" ca="1">IFERROR(INDIRECT(ListeNonClassée[[#This Row],[Liste des opérations]]&amp;"!g12"),"")</f>
        <v/>
      </c>
      <c r="F317" s="66" t="str" cm="1">
        <f t="array" aca="1" ref="F317" ca="1">IFERROR(INDIRECT(ListeNonClassée[[#This Row],[Liste des opérations]]&amp;"!D65")&amp;"/"&amp;INDIRECT(ListeNonClassée[[#This Row],[Liste des opérations]]&amp;"!E65"),"")</f>
        <v/>
      </c>
      <c r="G317" s="66" t="str" cm="1">
        <f t="array" aca="1" ref="G317" ca="1">IFERROR(INDIRECT(ListeNonClassée[[#This Row],[Liste des opérations]]&amp;"!G65"),"")</f>
        <v/>
      </c>
      <c r="H317" s="66" t="str" cm="1">
        <f t="array" aca="1" ref="H317" ca="1">IFERROR(INDIRECT($B317&amp;"!D66")&amp;"/"&amp;INDIRECT($B317&amp;"!E66"),"")</f>
        <v/>
      </c>
      <c r="I317" s="66" t="str" cm="1">
        <f t="array" aca="1" ref="I317" ca="1">IFERROR(INDIRECT($B317&amp;"!G66"),"")</f>
        <v/>
      </c>
      <c r="J317" s="66" t="str" cm="1">
        <f t="array" aca="1" ref="J317" ca="1">IFERROR(INDIRECT(ListeNonClassée[[#This Row],[Liste des opérations]]&amp;"!D67")&amp;"/"&amp;INDIRECT($B317&amp;"!E67"),"")</f>
        <v/>
      </c>
      <c r="K317" s="66" t="str" cm="1">
        <f t="array" aca="1" ref="K317" ca="1">IFERROR(INDIRECT(ListeNonClassée[[#This Row],[Liste des opérations]]&amp;"!G67"),"")</f>
        <v/>
      </c>
      <c r="L317" s="66" t="str" cm="1">
        <f t="array" aca="1" ref="L317" ca="1">IFERROR(INDIRECT(ListeNonClassée[[#This Row],[Liste des opérations]]&amp;"!D68")&amp;"/"&amp;INDIRECT(ListeNonClassée[[#This Row],[Liste des opérations]]&amp;"!E68"),"")</f>
        <v/>
      </c>
      <c r="M317" s="67" t="str" cm="1">
        <f t="array" aca="1" ref="M317" ca="1">IFERROR(INDIRECT(ListeNonClassée[[#This Row],[Liste des opérations]]&amp;"!D68")/INDIRECT(ListeNonClassée[[#This Row],[Liste des opérations]]&amp;"!E68"),"")</f>
        <v/>
      </c>
      <c r="N317" s="66" t="str" cm="1">
        <f t="array" aca="1" ref="N317" ca="1">IFERROR(INDIRECT(ListeNonClassée[[#This Row],[Liste des opérations]]&amp;"!G68"),"")</f>
        <v/>
      </c>
      <c r="O317" s="139" t="str">
        <f ca="1">IF(ListeNonClassée[[#This Row],[avis]]="favorable",_xlfn.RANK.EQ(ListeNonClassée[[#This Row],[%]],ListeNonClassée[%]),"")</f>
        <v/>
      </c>
      <c r="P317" s="139" t="str">
        <f ca="1">IF(ListeNonClassée[[#This Row],[avis]]="défavorable",_xlfn.RANK.EQ(ListeNonClassée[[#This Row],[%]],ListeNonClassée[%]),"")</f>
        <v/>
      </c>
      <c r="Q317" s="139" t="str">
        <f ca="1">IF(SUM(ListeNonClassée[[#This Row],[Priorisation favorable ]:[Priorisation Défavorable]])=0,"",SUM(ListeNonClassée[[#This Row],[Priorisation favorable ]:[Priorisation Défavorable]]))</f>
        <v/>
      </c>
    </row>
    <row r="318" spans="2:17" ht="12.75" customHeight="1" x14ac:dyDescent="0.2">
      <c r="B318" s="61" t="str" cm="1">
        <f t="array" aca="1" ref="B318" ca="1">IF(ROWS($1:315)&lt;=COUNTA(ListeF),INDEX(MID(ListeF,FIND("]",ListeF)+1,100),ROWS($1:315)),"")</f>
        <v/>
      </c>
      <c r="C318" s="61" t="str" cm="1">
        <f t="array" aca="1" ref="C318" ca="1">IFERROR(INDIRECT(ListeNonClassée[[#This Row],[Liste des opérations]]&amp;"!D10"),"")</f>
        <v/>
      </c>
      <c r="D318" s="137" t="str" cm="1">
        <f t="array" aca="1" ref="D318" ca="1">IFERROR(INDIRECT(ListeNonClassée[[#This Row],[Liste des opérations]]&amp;"!D12"),"")</f>
        <v/>
      </c>
      <c r="E318" s="137" t="str" cm="1">
        <f t="array" aca="1" ref="E318" ca="1">IFERROR(INDIRECT(ListeNonClassée[[#This Row],[Liste des opérations]]&amp;"!g12"),"")</f>
        <v/>
      </c>
      <c r="F318" s="66" t="str" cm="1">
        <f t="array" aca="1" ref="F318" ca="1">IFERROR(INDIRECT(ListeNonClassée[[#This Row],[Liste des opérations]]&amp;"!D65")&amp;"/"&amp;INDIRECT(ListeNonClassée[[#This Row],[Liste des opérations]]&amp;"!E65"),"")</f>
        <v/>
      </c>
      <c r="G318" s="66" t="str" cm="1">
        <f t="array" aca="1" ref="G318" ca="1">IFERROR(INDIRECT(ListeNonClassée[[#This Row],[Liste des opérations]]&amp;"!G65"),"")</f>
        <v/>
      </c>
      <c r="H318" s="66" t="str" cm="1">
        <f t="array" aca="1" ref="H318" ca="1">IFERROR(INDIRECT($B318&amp;"!D66")&amp;"/"&amp;INDIRECT($B318&amp;"!E66"),"")</f>
        <v/>
      </c>
      <c r="I318" s="66" t="str" cm="1">
        <f t="array" aca="1" ref="I318" ca="1">IFERROR(INDIRECT($B318&amp;"!G66"),"")</f>
        <v/>
      </c>
      <c r="J318" s="66" t="str" cm="1">
        <f t="array" aca="1" ref="J318" ca="1">IFERROR(INDIRECT(ListeNonClassée[[#This Row],[Liste des opérations]]&amp;"!D67")&amp;"/"&amp;INDIRECT($B318&amp;"!E67"),"")</f>
        <v/>
      </c>
      <c r="K318" s="66" t="str" cm="1">
        <f t="array" aca="1" ref="K318" ca="1">IFERROR(INDIRECT(ListeNonClassée[[#This Row],[Liste des opérations]]&amp;"!G67"),"")</f>
        <v/>
      </c>
      <c r="L318" s="66" t="str" cm="1">
        <f t="array" aca="1" ref="L318" ca="1">IFERROR(INDIRECT(ListeNonClassée[[#This Row],[Liste des opérations]]&amp;"!D68")&amp;"/"&amp;INDIRECT(ListeNonClassée[[#This Row],[Liste des opérations]]&amp;"!E68"),"")</f>
        <v/>
      </c>
      <c r="M318" s="67" t="str" cm="1">
        <f t="array" aca="1" ref="M318" ca="1">IFERROR(INDIRECT(ListeNonClassée[[#This Row],[Liste des opérations]]&amp;"!D68")/INDIRECT(ListeNonClassée[[#This Row],[Liste des opérations]]&amp;"!E68"),"")</f>
        <v/>
      </c>
      <c r="N318" s="66" t="str" cm="1">
        <f t="array" aca="1" ref="N318" ca="1">IFERROR(INDIRECT(ListeNonClassée[[#This Row],[Liste des opérations]]&amp;"!G68"),"")</f>
        <v/>
      </c>
      <c r="O318" s="139" t="str">
        <f ca="1">IF(ListeNonClassée[[#This Row],[avis]]="favorable",_xlfn.RANK.EQ(ListeNonClassée[[#This Row],[%]],ListeNonClassée[%]),"")</f>
        <v/>
      </c>
      <c r="P318" s="139" t="str">
        <f ca="1">IF(ListeNonClassée[[#This Row],[avis]]="défavorable",_xlfn.RANK.EQ(ListeNonClassée[[#This Row],[%]],ListeNonClassée[%]),"")</f>
        <v/>
      </c>
      <c r="Q318" s="139" t="str">
        <f ca="1">IF(SUM(ListeNonClassée[[#This Row],[Priorisation favorable ]:[Priorisation Défavorable]])=0,"",SUM(ListeNonClassée[[#This Row],[Priorisation favorable ]:[Priorisation Défavorable]]))</f>
        <v/>
      </c>
    </row>
    <row r="319" spans="2:17" ht="12.75" customHeight="1" x14ac:dyDescent="0.2">
      <c r="B319" s="61" t="str" cm="1">
        <f t="array" aca="1" ref="B319" ca="1">IF(ROWS($1:316)&lt;=COUNTA(ListeF),INDEX(MID(ListeF,FIND("]",ListeF)+1,100),ROWS($1:316)),"")</f>
        <v/>
      </c>
      <c r="C319" s="61" t="str" cm="1">
        <f t="array" aca="1" ref="C319" ca="1">IFERROR(INDIRECT(ListeNonClassée[[#This Row],[Liste des opérations]]&amp;"!D10"),"")</f>
        <v/>
      </c>
      <c r="D319" s="137" t="str" cm="1">
        <f t="array" aca="1" ref="D319" ca="1">IFERROR(INDIRECT(ListeNonClassée[[#This Row],[Liste des opérations]]&amp;"!D12"),"")</f>
        <v/>
      </c>
      <c r="E319" s="137" t="str" cm="1">
        <f t="array" aca="1" ref="E319" ca="1">IFERROR(INDIRECT(ListeNonClassée[[#This Row],[Liste des opérations]]&amp;"!g12"),"")</f>
        <v/>
      </c>
      <c r="F319" s="66" t="str" cm="1">
        <f t="array" aca="1" ref="F319" ca="1">IFERROR(INDIRECT(ListeNonClassée[[#This Row],[Liste des opérations]]&amp;"!D65")&amp;"/"&amp;INDIRECT(ListeNonClassée[[#This Row],[Liste des opérations]]&amp;"!E65"),"")</f>
        <v/>
      </c>
      <c r="G319" s="66" t="str" cm="1">
        <f t="array" aca="1" ref="G319" ca="1">IFERROR(INDIRECT(ListeNonClassée[[#This Row],[Liste des opérations]]&amp;"!G65"),"")</f>
        <v/>
      </c>
      <c r="H319" s="66" t="str" cm="1">
        <f t="array" aca="1" ref="H319" ca="1">IFERROR(INDIRECT($B319&amp;"!D66")&amp;"/"&amp;INDIRECT($B319&amp;"!E66"),"")</f>
        <v/>
      </c>
      <c r="I319" s="66" t="str" cm="1">
        <f t="array" aca="1" ref="I319" ca="1">IFERROR(INDIRECT($B319&amp;"!G66"),"")</f>
        <v/>
      </c>
      <c r="J319" s="66" t="str" cm="1">
        <f t="array" aca="1" ref="J319" ca="1">IFERROR(INDIRECT(ListeNonClassée[[#This Row],[Liste des opérations]]&amp;"!D67")&amp;"/"&amp;INDIRECT($B319&amp;"!E67"),"")</f>
        <v/>
      </c>
      <c r="K319" s="66" t="str" cm="1">
        <f t="array" aca="1" ref="K319" ca="1">IFERROR(INDIRECT(ListeNonClassée[[#This Row],[Liste des opérations]]&amp;"!G67"),"")</f>
        <v/>
      </c>
      <c r="L319" s="66" t="str" cm="1">
        <f t="array" aca="1" ref="L319" ca="1">IFERROR(INDIRECT(ListeNonClassée[[#This Row],[Liste des opérations]]&amp;"!D68")&amp;"/"&amp;INDIRECT(ListeNonClassée[[#This Row],[Liste des opérations]]&amp;"!E68"),"")</f>
        <v/>
      </c>
      <c r="M319" s="67" t="str" cm="1">
        <f t="array" aca="1" ref="M319" ca="1">IFERROR(INDIRECT(ListeNonClassée[[#This Row],[Liste des opérations]]&amp;"!D68")/INDIRECT(ListeNonClassée[[#This Row],[Liste des opérations]]&amp;"!E68"),"")</f>
        <v/>
      </c>
      <c r="N319" s="66" t="str" cm="1">
        <f t="array" aca="1" ref="N319" ca="1">IFERROR(INDIRECT(ListeNonClassée[[#This Row],[Liste des opérations]]&amp;"!G68"),"")</f>
        <v/>
      </c>
      <c r="O319" s="139" t="str">
        <f ca="1">IF(ListeNonClassée[[#This Row],[avis]]="favorable",_xlfn.RANK.EQ(ListeNonClassée[[#This Row],[%]],ListeNonClassée[%]),"")</f>
        <v/>
      </c>
      <c r="P319" s="139" t="str">
        <f ca="1">IF(ListeNonClassée[[#This Row],[avis]]="défavorable",_xlfn.RANK.EQ(ListeNonClassée[[#This Row],[%]],ListeNonClassée[%]),"")</f>
        <v/>
      </c>
      <c r="Q319" s="139" t="str">
        <f ca="1">IF(SUM(ListeNonClassée[[#This Row],[Priorisation favorable ]:[Priorisation Défavorable]])=0,"",SUM(ListeNonClassée[[#This Row],[Priorisation favorable ]:[Priorisation Défavorable]]))</f>
        <v/>
      </c>
    </row>
    <row r="320" spans="2:17" ht="12.75" customHeight="1" x14ac:dyDescent="0.2">
      <c r="B320" s="61" t="str" cm="1">
        <f t="array" aca="1" ref="B320" ca="1">IF(ROWS($1:317)&lt;=COUNTA(ListeF),INDEX(MID(ListeF,FIND("]",ListeF)+1,100),ROWS($1:317)),"")</f>
        <v/>
      </c>
      <c r="C320" s="61" t="str" cm="1">
        <f t="array" aca="1" ref="C320" ca="1">IFERROR(INDIRECT(ListeNonClassée[[#This Row],[Liste des opérations]]&amp;"!D10"),"")</f>
        <v/>
      </c>
      <c r="D320" s="137" t="str" cm="1">
        <f t="array" aca="1" ref="D320" ca="1">IFERROR(INDIRECT(ListeNonClassée[[#This Row],[Liste des opérations]]&amp;"!D12"),"")</f>
        <v/>
      </c>
      <c r="E320" s="137" t="str" cm="1">
        <f t="array" aca="1" ref="E320" ca="1">IFERROR(INDIRECT(ListeNonClassée[[#This Row],[Liste des opérations]]&amp;"!g12"),"")</f>
        <v/>
      </c>
      <c r="F320" s="66" t="str" cm="1">
        <f t="array" aca="1" ref="F320" ca="1">IFERROR(INDIRECT(ListeNonClassée[[#This Row],[Liste des opérations]]&amp;"!D65")&amp;"/"&amp;INDIRECT(ListeNonClassée[[#This Row],[Liste des opérations]]&amp;"!E65"),"")</f>
        <v/>
      </c>
      <c r="G320" s="66" t="str" cm="1">
        <f t="array" aca="1" ref="G320" ca="1">IFERROR(INDIRECT(ListeNonClassée[[#This Row],[Liste des opérations]]&amp;"!G65"),"")</f>
        <v/>
      </c>
      <c r="H320" s="66" t="str" cm="1">
        <f t="array" aca="1" ref="H320" ca="1">IFERROR(INDIRECT($B320&amp;"!D66")&amp;"/"&amp;INDIRECT($B320&amp;"!E66"),"")</f>
        <v/>
      </c>
      <c r="I320" s="66" t="str" cm="1">
        <f t="array" aca="1" ref="I320" ca="1">IFERROR(INDIRECT($B320&amp;"!G66"),"")</f>
        <v/>
      </c>
      <c r="J320" s="66" t="str" cm="1">
        <f t="array" aca="1" ref="J320" ca="1">IFERROR(INDIRECT(ListeNonClassée[[#This Row],[Liste des opérations]]&amp;"!D67")&amp;"/"&amp;INDIRECT($B320&amp;"!E67"),"")</f>
        <v/>
      </c>
      <c r="K320" s="66" t="str" cm="1">
        <f t="array" aca="1" ref="K320" ca="1">IFERROR(INDIRECT(ListeNonClassée[[#This Row],[Liste des opérations]]&amp;"!G67"),"")</f>
        <v/>
      </c>
      <c r="L320" s="66" t="str" cm="1">
        <f t="array" aca="1" ref="L320" ca="1">IFERROR(INDIRECT(ListeNonClassée[[#This Row],[Liste des opérations]]&amp;"!D68")&amp;"/"&amp;INDIRECT(ListeNonClassée[[#This Row],[Liste des opérations]]&amp;"!E68"),"")</f>
        <v/>
      </c>
      <c r="M320" s="67" t="str" cm="1">
        <f t="array" aca="1" ref="M320" ca="1">IFERROR(INDIRECT(ListeNonClassée[[#This Row],[Liste des opérations]]&amp;"!D68")/INDIRECT(ListeNonClassée[[#This Row],[Liste des opérations]]&amp;"!E68"),"")</f>
        <v/>
      </c>
      <c r="N320" s="66" t="str" cm="1">
        <f t="array" aca="1" ref="N320" ca="1">IFERROR(INDIRECT(ListeNonClassée[[#This Row],[Liste des opérations]]&amp;"!G68"),"")</f>
        <v/>
      </c>
      <c r="O320" s="139" t="str">
        <f ca="1">IF(ListeNonClassée[[#This Row],[avis]]="favorable",_xlfn.RANK.EQ(ListeNonClassée[[#This Row],[%]],ListeNonClassée[%]),"")</f>
        <v/>
      </c>
      <c r="P320" s="139" t="str">
        <f ca="1">IF(ListeNonClassée[[#This Row],[avis]]="défavorable",_xlfn.RANK.EQ(ListeNonClassée[[#This Row],[%]],ListeNonClassée[%]),"")</f>
        <v/>
      </c>
      <c r="Q320" s="139" t="str">
        <f ca="1">IF(SUM(ListeNonClassée[[#This Row],[Priorisation favorable ]:[Priorisation Défavorable]])=0,"",SUM(ListeNonClassée[[#This Row],[Priorisation favorable ]:[Priorisation Défavorable]]))</f>
        <v/>
      </c>
    </row>
    <row r="321" spans="2:17" ht="12.75" customHeight="1" x14ac:dyDescent="0.2">
      <c r="B321" s="61" t="str" cm="1">
        <f t="array" aca="1" ref="B321" ca="1">IF(ROWS($1:318)&lt;=COUNTA(ListeF),INDEX(MID(ListeF,FIND("]",ListeF)+1,100),ROWS($1:318)),"")</f>
        <v/>
      </c>
      <c r="C321" s="61" t="str" cm="1">
        <f t="array" aca="1" ref="C321" ca="1">IFERROR(INDIRECT(ListeNonClassée[[#This Row],[Liste des opérations]]&amp;"!D10"),"")</f>
        <v/>
      </c>
      <c r="D321" s="137" t="str" cm="1">
        <f t="array" aca="1" ref="D321" ca="1">IFERROR(INDIRECT(ListeNonClassée[[#This Row],[Liste des opérations]]&amp;"!D12"),"")</f>
        <v/>
      </c>
      <c r="E321" s="137" t="str" cm="1">
        <f t="array" aca="1" ref="E321" ca="1">IFERROR(INDIRECT(ListeNonClassée[[#This Row],[Liste des opérations]]&amp;"!g12"),"")</f>
        <v/>
      </c>
      <c r="F321" s="66" t="str" cm="1">
        <f t="array" aca="1" ref="F321" ca="1">IFERROR(INDIRECT(ListeNonClassée[[#This Row],[Liste des opérations]]&amp;"!D65")&amp;"/"&amp;INDIRECT(ListeNonClassée[[#This Row],[Liste des opérations]]&amp;"!E65"),"")</f>
        <v/>
      </c>
      <c r="G321" s="66" t="str" cm="1">
        <f t="array" aca="1" ref="G321" ca="1">IFERROR(INDIRECT(ListeNonClassée[[#This Row],[Liste des opérations]]&amp;"!G65"),"")</f>
        <v/>
      </c>
      <c r="H321" s="66" t="str" cm="1">
        <f t="array" aca="1" ref="H321" ca="1">IFERROR(INDIRECT($B321&amp;"!D66")&amp;"/"&amp;INDIRECT($B321&amp;"!E66"),"")</f>
        <v/>
      </c>
      <c r="I321" s="66" t="str" cm="1">
        <f t="array" aca="1" ref="I321" ca="1">IFERROR(INDIRECT($B321&amp;"!G66"),"")</f>
        <v/>
      </c>
      <c r="J321" s="66" t="str" cm="1">
        <f t="array" aca="1" ref="J321" ca="1">IFERROR(INDIRECT(ListeNonClassée[[#This Row],[Liste des opérations]]&amp;"!D67")&amp;"/"&amp;INDIRECT($B321&amp;"!E67"),"")</f>
        <v/>
      </c>
      <c r="K321" s="66" t="str" cm="1">
        <f t="array" aca="1" ref="K321" ca="1">IFERROR(INDIRECT(ListeNonClassée[[#This Row],[Liste des opérations]]&amp;"!G67"),"")</f>
        <v/>
      </c>
      <c r="L321" s="66" t="str" cm="1">
        <f t="array" aca="1" ref="L321" ca="1">IFERROR(INDIRECT(ListeNonClassée[[#This Row],[Liste des opérations]]&amp;"!D68")&amp;"/"&amp;INDIRECT(ListeNonClassée[[#This Row],[Liste des opérations]]&amp;"!E68"),"")</f>
        <v/>
      </c>
      <c r="M321" s="67" t="str" cm="1">
        <f t="array" aca="1" ref="M321" ca="1">IFERROR(INDIRECT(ListeNonClassée[[#This Row],[Liste des opérations]]&amp;"!D68")/INDIRECT(ListeNonClassée[[#This Row],[Liste des opérations]]&amp;"!E68"),"")</f>
        <v/>
      </c>
      <c r="N321" s="66" t="str" cm="1">
        <f t="array" aca="1" ref="N321" ca="1">IFERROR(INDIRECT(ListeNonClassée[[#This Row],[Liste des opérations]]&amp;"!G68"),"")</f>
        <v/>
      </c>
      <c r="O321" s="139" t="str">
        <f ca="1">IF(ListeNonClassée[[#This Row],[avis]]="favorable",_xlfn.RANK.EQ(ListeNonClassée[[#This Row],[%]],ListeNonClassée[%]),"")</f>
        <v/>
      </c>
      <c r="P321" s="139" t="str">
        <f ca="1">IF(ListeNonClassée[[#This Row],[avis]]="défavorable",_xlfn.RANK.EQ(ListeNonClassée[[#This Row],[%]],ListeNonClassée[%]),"")</f>
        <v/>
      </c>
      <c r="Q321" s="139" t="str">
        <f ca="1">IF(SUM(ListeNonClassée[[#This Row],[Priorisation favorable ]:[Priorisation Défavorable]])=0,"",SUM(ListeNonClassée[[#This Row],[Priorisation favorable ]:[Priorisation Défavorable]]))</f>
        <v/>
      </c>
    </row>
    <row r="322" spans="2:17" ht="12.75" customHeight="1" x14ac:dyDescent="0.2">
      <c r="B322" s="61" t="str" cm="1">
        <f t="array" aca="1" ref="B322" ca="1">IF(ROWS($1:319)&lt;=COUNTA(ListeF),INDEX(MID(ListeF,FIND("]",ListeF)+1,100),ROWS($1:319)),"")</f>
        <v/>
      </c>
      <c r="C322" s="61" t="str" cm="1">
        <f t="array" aca="1" ref="C322" ca="1">IFERROR(INDIRECT(ListeNonClassée[[#This Row],[Liste des opérations]]&amp;"!D10"),"")</f>
        <v/>
      </c>
      <c r="D322" s="137" t="str" cm="1">
        <f t="array" aca="1" ref="D322" ca="1">IFERROR(INDIRECT(ListeNonClassée[[#This Row],[Liste des opérations]]&amp;"!D12"),"")</f>
        <v/>
      </c>
      <c r="E322" s="137" t="str" cm="1">
        <f t="array" aca="1" ref="E322" ca="1">IFERROR(INDIRECT(ListeNonClassée[[#This Row],[Liste des opérations]]&amp;"!g12"),"")</f>
        <v/>
      </c>
      <c r="F322" s="66" t="str" cm="1">
        <f t="array" aca="1" ref="F322" ca="1">IFERROR(INDIRECT(ListeNonClassée[[#This Row],[Liste des opérations]]&amp;"!D65")&amp;"/"&amp;INDIRECT(ListeNonClassée[[#This Row],[Liste des opérations]]&amp;"!E65"),"")</f>
        <v/>
      </c>
      <c r="G322" s="66" t="str" cm="1">
        <f t="array" aca="1" ref="G322" ca="1">IFERROR(INDIRECT(ListeNonClassée[[#This Row],[Liste des opérations]]&amp;"!G65"),"")</f>
        <v/>
      </c>
      <c r="H322" s="66" t="str" cm="1">
        <f t="array" aca="1" ref="H322" ca="1">IFERROR(INDIRECT($B322&amp;"!D66")&amp;"/"&amp;INDIRECT($B322&amp;"!E66"),"")</f>
        <v/>
      </c>
      <c r="I322" s="66" t="str" cm="1">
        <f t="array" aca="1" ref="I322" ca="1">IFERROR(INDIRECT($B322&amp;"!G66"),"")</f>
        <v/>
      </c>
      <c r="J322" s="66" t="str" cm="1">
        <f t="array" aca="1" ref="J322" ca="1">IFERROR(INDIRECT(ListeNonClassée[[#This Row],[Liste des opérations]]&amp;"!D67")&amp;"/"&amp;INDIRECT($B322&amp;"!E67"),"")</f>
        <v/>
      </c>
      <c r="K322" s="66" t="str" cm="1">
        <f t="array" aca="1" ref="K322" ca="1">IFERROR(INDIRECT(ListeNonClassée[[#This Row],[Liste des opérations]]&amp;"!G67"),"")</f>
        <v/>
      </c>
      <c r="L322" s="66" t="str" cm="1">
        <f t="array" aca="1" ref="L322" ca="1">IFERROR(INDIRECT(ListeNonClassée[[#This Row],[Liste des opérations]]&amp;"!D68")&amp;"/"&amp;INDIRECT(ListeNonClassée[[#This Row],[Liste des opérations]]&amp;"!E68"),"")</f>
        <v/>
      </c>
      <c r="M322" s="67" t="str" cm="1">
        <f t="array" aca="1" ref="M322" ca="1">IFERROR(INDIRECT(ListeNonClassée[[#This Row],[Liste des opérations]]&amp;"!D68")/INDIRECT(ListeNonClassée[[#This Row],[Liste des opérations]]&amp;"!E68"),"")</f>
        <v/>
      </c>
      <c r="N322" s="66" t="str" cm="1">
        <f t="array" aca="1" ref="N322" ca="1">IFERROR(INDIRECT(ListeNonClassée[[#This Row],[Liste des opérations]]&amp;"!G68"),"")</f>
        <v/>
      </c>
      <c r="O322" s="139" t="str">
        <f ca="1">IF(ListeNonClassée[[#This Row],[avis]]="favorable",_xlfn.RANK.EQ(ListeNonClassée[[#This Row],[%]],ListeNonClassée[%]),"")</f>
        <v/>
      </c>
      <c r="P322" s="139" t="str">
        <f ca="1">IF(ListeNonClassée[[#This Row],[avis]]="défavorable",_xlfn.RANK.EQ(ListeNonClassée[[#This Row],[%]],ListeNonClassée[%]),"")</f>
        <v/>
      </c>
      <c r="Q322" s="139" t="str">
        <f ca="1">IF(SUM(ListeNonClassée[[#This Row],[Priorisation favorable ]:[Priorisation Défavorable]])=0,"",SUM(ListeNonClassée[[#This Row],[Priorisation favorable ]:[Priorisation Défavorable]]))</f>
        <v/>
      </c>
    </row>
    <row r="323" spans="2:17" ht="12.75" customHeight="1" x14ac:dyDescent="0.2">
      <c r="B323" s="61" t="str" cm="1">
        <f t="array" aca="1" ref="B323" ca="1">IF(ROWS($1:320)&lt;=COUNTA(ListeF),INDEX(MID(ListeF,FIND("]",ListeF)+1,100),ROWS($1:320)),"")</f>
        <v/>
      </c>
      <c r="C323" s="61" t="str" cm="1">
        <f t="array" aca="1" ref="C323" ca="1">IFERROR(INDIRECT(ListeNonClassée[[#This Row],[Liste des opérations]]&amp;"!D10"),"")</f>
        <v/>
      </c>
      <c r="D323" s="137" t="str" cm="1">
        <f t="array" aca="1" ref="D323" ca="1">IFERROR(INDIRECT(ListeNonClassée[[#This Row],[Liste des opérations]]&amp;"!D12"),"")</f>
        <v/>
      </c>
      <c r="E323" s="137" t="str" cm="1">
        <f t="array" aca="1" ref="E323" ca="1">IFERROR(INDIRECT(ListeNonClassée[[#This Row],[Liste des opérations]]&amp;"!g12"),"")</f>
        <v/>
      </c>
      <c r="F323" s="66" t="str" cm="1">
        <f t="array" aca="1" ref="F323" ca="1">IFERROR(INDIRECT(ListeNonClassée[[#This Row],[Liste des opérations]]&amp;"!D65")&amp;"/"&amp;INDIRECT(ListeNonClassée[[#This Row],[Liste des opérations]]&amp;"!E65"),"")</f>
        <v/>
      </c>
      <c r="G323" s="66" t="str" cm="1">
        <f t="array" aca="1" ref="G323" ca="1">IFERROR(INDIRECT(ListeNonClassée[[#This Row],[Liste des opérations]]&amp;"!G65"),"")</f>
        <v/>
      </c>
      <c r="H323" s="66" t="str" cm="1">
        <f t="array" aca="1" ref="H323" ca="1">IFERROR(INDIRECT($B323&amp;"!D66")&amp;"/"&amp;INDIRECT($B323&amp;"!E66"),"")</f>
        <v/>
      </c>
      <c r="I323" s="66" t="str" cm="1">
        <f t="array" aca="1" ref="I323" ca="1">IFERROR(INDIRECT($B323&amp;"!G66"),"")</f>
        <v/>
      </c>
      <c r="J323" s="66" t="str" cm="1">
        <f t="array" aca="1" ref="J323" ca="1">IFERROR(INDIRECT(ListeNonClassée[[#This Row],[Liste des opérations]]&amp;"!D67")&amp;"/"&amp;INDIRECT($B323&amp;"!E67"),"")</f>
        <v/>
      </c>
      <c r="K323" s="66" t="str" cm="1">
        <f t="array" aca="1" ref="K323" ca="1">IFERROR(INDIRECT(ListeNonClassée[[#This Row],[Liste des opérations]]&amp;"!G67"),"")</f>
        <v/>
      </c>
      <c r="L323" s="66" t="str" cm="1">
        <f t="array" aca="1" ref="L323" ca="1">IFERROR(INDIRECT(ListeNonClassée[[#This Row],[Liste des opérations]]&amp;"!D68")&amp;"/"&amp;INDIRECT(ListeNonClassée[[#This Row],[Liste des opérations]]&amp;"!E68"),"")</f>
        <v/>
      </c>
      <c r="M323" s="67" t="str" cm="1">
        <f t="array" aca="1" ref="M323" ca="1">IFERROR(INDIRECT(ListeNonClassée[[#This Row],[Liste des opérations]]&amp;"!D68")/INDIRECT(ListeNonClassée[[#This Row],[Liste des opérations]]&amp;"!E68"),"")</f>
        <v/>
      </c>
      <c r="N323" s="66" t="str" cm="1">
        <f t="array" aca="1" ref="N323" ca="1">IFERROR(INDIRECT(ListeNonClassée[[#This Row],[Liste des opérations]]&amp;"!G68"),"")</f>
        <v/>
      </c>
      <c r="O323" s="139" t="str">
        <f ca="1">IF(ListeNonClassée[[#This Row],[avis]]="favorable",_xlfn.RANK.EQ(ListeNonClassée[[#This Row],[%]],ListeNonClassée[%]),"")</f>
        <v/>
      </c>
      <c r="P323" s="139" t="str">
        <f ca="1">IF(ListeNonClassée[[#This Row],[avis]]="défavorable",_xlfn.RANK.EQ(ListeNonClassée[[#This Row],[%]],ListeNonClassée[%]),"")</f>
        <v/>
      </c>
      <c r="Q323" s="139" t="str">
        <f ca="1">IF(SUM(ListeNonClassée[[#This Row],[Priorisation favorable ]:[Priorisation Défavorable]])=0,"",SUM(ListeNonClassée[[#This Row],[Priorisation favorable ]:[Priorisation Défavorable]]))</f>
        <v/>
      </c>
    </row>
    <row r="324" spans="2:17" ht="12.75" customHeight="1" x14ac:dyDescent="0.2">
      <c r="B324" s="61" t="str" cm="1">
        <f t="array" aca="1" ref="B324" ca="1">IF(ROWS($1:321)&lt;=COUNTA(ListeF),INDEX(MID(ListeF,FIND("]",ListeF)+1,100),ROWS($1:321)),"")</f>
        <v/>
      </c>
      <c r="C324" s="61" t="str" cm="1">
        <f t="array" aca="1" ref="C324" ca="1">IFERROR(INDIRECT(ListeNonClassée[[#This Row],[Liste des opérations]]&amp;"!D10"),"")</f>
        <v/>
      </c>
      <c r="D324" s="137" t="str" cm="1">
        <f t="array" aca="1" ref="D324" ca="1">IFERROR(INDIRECT(ListeNonClassée[[#This Row],[Liste des opérations]]&amp;"!D12"),"")</f>
        <v/>
      </c>
      <c r="E324" s="137" t="str" cm="1">
        <f t="array" aca="1" ref="E324" ca="1">IFERROR(INDIRECT(ListeNonClassée[[#This Row],[Liste des opérations]]&amp;"!g12"),"")</f>
        <v/>
      </c>
      <c r="F324" s="66" t="str" cm="1">
        <f t="array" aca="1" ref="F324" ca="1">IFERROR(INDIRECT(ListeNonClassée[[#This Row],[Liste des opérations]]&amp;"!D65")&amp;"/"&amp;INDIRECT(ListeNonClassée[[#This Row],[Liste des opérations]]&amp;"!E65"),"")</f>
        <v/>
      </c>
      <c r="G324" s="66" t="str" cm="1">
        <f t="array" aca="1" ref="G324" ca="1">IFERROR(INDIRECT(ListeNonClassée[[#This Row],[Liste des opérations]]&amp;"!G65"),"")</f>
        <v/>
      </c>
      <c r="H324" s="66" t="str" cm="1">
        <f t="array" aca="1" ref="H324" ca="1">IFERROR(INDIRECT($B324&amp;"!D66")&amp;"/"&amp;INDIRECT($B324&amp;"!E66"),"")</f>
        <v/>
      </c>
      <c r="I324" s="66" t="str" cm="1">
        <f t="array" aca="1" ref="I324" ca="1">IFERROR(INDIRECT($B324&amp;"!G66"),"")</f>
        <v/>
      </c>
      <c r="J324" s="66" t="str" cm="1">
        <f t="array" aca="1" ref="J324" ca="1">IFERROR(INDIRECT(ListeNonClassée[[#This Row],[Liste des opérations]]&amp;"!D67")&amp;"/"&amp;INDIRECT($B324&amp;"!E67"),"")</f>
        <v/>
      </c>
      <c r="K324" s="66" t="str" cm="1">
        <f t="array" aca="1" ref="K324" ca="1">IFERROR(INDIRECT(ListeNonClassée[[#This Row],[Liste des opérations]]&amp;"!G67"),"")</f>
        <v/>
      </c>
      <c r="L324" s="66" t="str" cm="1">
        <f t="array" aca="1" ref="L324" ca="1">IFERROR(INDIRECT(ListeNonClassée[[#This Row],[Liste des opérations]]&amp;"!D68")&amp;"/"&amp;INDIRECT(ListeNonClassée[[#This Row],[Liste des opérations]]&amp;"!E68"),"")</f>
        <v/>
      </c>
      <c r="M324" s="67" t="str" cm="1">
        <f t="array" aca="1" ref="M324" ca="1">IFERROR(INDIRECT(ListeNonClassée[[#This Row],[Liste des opérations]]&amp;"!D68")/INDIRECT(ListeNonClassée[[#This Row],[Liste des opérations]]&amp;"!E68"),"")</f>
        <v/>
      </c>
      <c r="N324" s="66" t="str" cm="1">
        <f t="array" aca="1" ref="N324" ca="1">IFERROR(INDIRECT(ListeNonClassée[[#This Row],[Liste des opérations]]&amp;"!G68"),"")</f>
        <v/>
      </c>
      <c r="O324" s="139" t="str">
        <f ca="1">IF(ListeNonClassée[[#This Row],[avis]]="favorable",_xlfn.RANK.EQ(ListeNonClassée[[#This Row],[%]],ListeNonClassée[%]),"")</f>
        <v/>
      </c>
      <c r="P324" s="139" t="str">
        <f ca="1">IF(ListeNonClassée[[#This Row],[avis]]="défavorable",_xlfn.RANK.EQ(ListeNonClassée[[#This Row],[%]],ListeNonClassée[%]),"")</f>
        <v/>
      </c>
      <c r="Q324" s="139" t="str">
        <f ca="1">IF(SUM(ListeNonClassée[[#This Row],[Priorisation favorable ]:[Priorisation Défavorable]])=0,"",SUM(ListeNonClassée[[#This Row],[Priorisation favorable ]:[Priorisation Défavorable]]))</f>
        <v/>
      </c>
    </row>
    <row r="325" spans="2:17" ht="12.75" customHeight="1" x14ac:dyDescent="0.2">
      <c r="B325" s="61" t="str" cm="1">
        <f t="array" aca="1" ref="B325" ca="1">IF(ROWS($1:322)&lt;=COUNTA(ListeF),INDEX(MID(ListeF,FIND("]",ListeF)+1,100),ROWS($1:322)),"")</f>
        <v/>
      </c>
      <c r="C325" s="61" t="str" cm="1">
        <f t="array" aca="1" ref="C325" ca="1">IFERROR(INDIRECT(ListeNonClassée[[#This Row],[Liste des opérations]]&amp;"!D10"),"")</f>
        <v/>
      </c>
      <c r="D325" s="137" t="str" cm="1">
        <f t="array" aca="1" ref="D325" ca="1">IFERROR(INDIRECT(ListeNonClassée[[#This Row],[Liste des opérations]]&amp;"!D12"),"")</f>
        <v/>
      </c>
      <c r="E325" s="137" t="str" cm="1">
        <f t="array" aca="1" ref="E325" ca="1">IFERROR(INDIRECT(ListeNonClassée[[#This Row],[Liste des opérations]]&amp;"!g12"),"")</f>
        <v/>
      </c>
      <c r="F325" s="66" t="str" cm="1">
        <f t="array" aca="1" ref="F325" ca="1">IFERROR(INDIRECT(ListeNonClassée[[#This Row],[Liste des opérations]]&amp;"!D65")&amp;"/"&amp;INDIRECT(ListeNonClassée[[#This Row],[Liste des opérations]]&amp;"!E65"),"")</f>
        <v/>
      </c>
      <c r="G325" s="66" t="str" cm="1">
        <f t="array" aca="1" ref="G325" ca="1">IFERROR(INDIRECT(ListeNonClassée[[#This Row],[Liste des opérations]]&amp;"!G65"),"")</f>
        <v/>
      </c>
      <c r="H325" s="66" t="str" cm="1">
        <f t="array" aca="1" ref="H325" ca="1">IFERROR(INDIRECT($B325&amp;"!D66")&amp;"/"&amp;INDIRECT($B325&amp;"!E66"),"")</f>
        <v/>
      </c>
      <c r="I325" s="66" t="str" cm="1">
        <f t="array" aca="1" ref="I325" ca="1">IFERROR(INDIRECT($B325&amp;"!G66"),"")</f>
        <v/>
      </c>
      <c r="J325" s="66" t="str" cm="1">
        <f t="array" aca="1" ref="J325" ca="1">IFERROR(INDIRECT(ListeNonClassée[[#This Row],[Liste des opérations]]&amp;"!D67")&amp;"/"&amp;INDIRECT($B325&amp;"!E67"),"")</f>
        <v/>
      </c>
      <c r="K325" s="66" t="str" cm="1">
        <f t="array" aca="1" ref="K325" ca="1">IFERROR(INDIRECT(ListeNonClassée[[#This Row],[Liste des opérations]]&amp;"!G67"),"")</f>
        <v/>
      </c>
      <c r="L325" s="66" t="str" cm="1">
        <f t="array" aca="1" ref="L325" ca="1">IFERROR(INDIRECT(ListeNonClassée[[#This Row],[Liste des opérations]]&amp;"!D68")&amp;"/"&amp;INDIRECT(ListeNonClassée[[#This Row],[Liste des opérations]]&amp;"!E68"),"")</f>
        <v/>
      </c>
      <c r="M325" s="67" t="str" cm="1">
        <f t="array" aca="1" ref="M325" ca="1">IFERROR(INDIRECT(ListeNonClassée[[#This Row],[Liste des opérations]]&amp;"!D68")/INDIRECT(ListeNonClassée[[#This Row],[Liste des opérations]]&amp;"!E68"),"")</f>
        <v/>
      </c>
      <c r="N325" s="66" t="str" cm="1">
        <f t="array" aca="1" ref="N325" ca="1">IFERROR(INDIRECT(ListeNonClassée[[#This Row],[Liste des opérations]]&amp;"!G68"),"")</f>
        <v/>
      </c>
      <c r="O325" s="139" t="str">
        <f ca="1">IF(ListeNonClassée[[#This Row],[avis]]="favorable",_xlfn.RANK.EQ(ListeNonClassée[[#This Row],[%]],ListeNonClassée[%]),"")</f>
        <v/>
      </c>
      <c r="P325" s="139" t="str">
        <f ca="1">IF(ListeNonClassée[[#This Row],[avis]]="défavorable",_xlfn.RANK.EQ(ListeNonClassée[[#This Row],[%]],ListeNonClassée[%]),"")</f>
        <v/>
      </c>
      <c r="Q325" s="139" t="str">
        <f ca="1">IF(SUM(ListeNonClassée[[#This Row],[Priorisation favorable ]:[Priorisation Défavorable]])=0,"",SUM(ListeNonClassée[[#This Row],[Priorisation favorable ]:[Priorisation Défavorable]]))</f>
        <v/>
      </c>
    </row>
    <row r="326" spans="2:17" ht="12.75" customHeight="1" x14ac:dyDescent="0.2">
      <c r="B326" s="61" t="str" cm="1">
        <f t="array" aca="1" ref="B326" ca="1">IF(ROWS($1:323)&lt;=COUNTA(ListeF),INDEX(MID(ListeF,FIND("]",ListeF)+1,100),ROWS($1:323)),"")</f>
        <v/>
      </c>
      <c r="C326" s="61" t="str" cm="1">
        <f t="array" aca="1" ref="C326" ca="1">IFERROR(INDIRECT(ListeNonClassée[[#This Row],[Liste des opérations]]&amp;"!D10"),"")</f>
        <v/>
      </c>
      <c r="D326" s="137" t="str" cm="1">
        <f t="array" aca="1" ref="D326" ca="1">IFERROR(INDIRECT(ListeNonClassée[[#This Row],[Liste des opérations]]&amp;"!D12"),"")</f>
        <v/>
      </c>
      <c r="E326" s="137" t="str" cm="1">
        <f t="array" aca="1" ref="E326" ca="1">IFERROR(INDIRECT(ListeNonClassée[[#This Row],[Liste des opérations]]&amp;"!g12"),"")</f>
        <v/>
      </c>
      <c r="F326" s="66" t="str" cm="1">
        <f t="array" aca="1" ref="F326" ca="1">IFERROR(INDIRECT(ListeNonClassée[[#This Row],[Liste des opérations]]&amp;"!D65")&amp;"/"&amp;INDIRECT(ListeNonClassée[[#This Row],[Liste des opérations]]&amp;"!E65"),"")</f>
        <v/>
      </c>
      <c r="G326" s="66" t="str" cm="1">
        <f t="array" aca="1" ref="G326" ca="1">IFERROR(INDIRECT(ListeNonClassée[[#This Row],[Liste des opérations]]&amp;"!G65"),"")</f>
        <v/>
      </c>
      <c r="H326" s="66" t="str" cm="1">
        <f t="array" aca="1" ref="H326" ca="1">IFERROR(INDIRECT($B326&amp;"!D66")&amp;"/"&amp;INDIRECT($B326&amp;"!E66"),"")</f>
        <v/>
      </c>
      <c r="I326" s="66" t="str" cm="1">
        <f t="array" aca="1" ref="I326" ca="1">IFERROR(INDIRECT($B326&amp;"!G66"),"")</f>
        <v/>
      </c>
      <c r="J326" s="66" t="str" cm="1">
        <f t="array" aca="1" ref="J326" ca="1">IFERROR(INDIRECT(ListeNonClassée[[#This Row],[Liste des opérations]]&amp;"!D67")&amp;"/"&amp;INDIRECT($B326&amp;"!E67"),"")</f>
        <v/>
      </c>
      <c r="K326" s="66" t="str" cm="1">
        <f t="array" aca="1" ref="K326" ca="1">IFERROR(INDIRECT(ListeNonClassée[[#This Row],[Liste des opérations]]&amp;"!G67"),"")</f>
        <v/>
      </c>
      <c r="L326" s="66" t="str" cm="1">
        <f t="array" aca="1" ref="L326" ca="1">IFERROR(INDIRECT(ListeNonClassée[[#This Row],[Liste des opérations]]&amp;"!D68")&amp;"/"&amp;INDIRECT(ListeNonClassée[[#This Row],[Liste des opérations]]&amp;"!E68"),"")</f>
        <v/>
      </c>
      <c r="M326" s="67" t="str" cm="1">
        <f t="array" aca="1" ref="M326" ca="1">IFERROR(INDIRECT(ListeNonClassée[[#This Row],[Liste des opérations]]&amp;"!D68")/INDIRECT(ListeNonClassée[[#This Row],[Liste des opérations]]&amp;"!E68"),"")</f>
        <v/>
      </c>
      <c r="N326" s="66" t="str" cm="1">
        <f t="array" aca="1" ref="N326" ca="1">IFERROR(INDIRECT(ListeNonClassée[[#This Row],[Liste des opérations]]&amp;"!G68"),"")</f>
        <v/>
      </c>
      <c r="O326" s="139" t="str">
        <f ca="1">IF(ListeNonClassée[[#This Row],[avis]]="favorable",_xlfn.RANK.EQ(ListeNonClassée[[#This Row],[%]],ListeNonClassée[%]),"")</f>
        <v/>
      </c>
      <c r="P326" s="139" t="str">
        <f ca="1">IF(ListeNonClassée[[#This Row],[avis]]="défavorable",_xlfn.RANK.EQ(ListeNonClassée[[#This Row],[%]],ListeNonClassée[%]),"")</f>
        <v/>
      </c>
      <c r="Q326" s="139" t="str">
        <f ca="1">IF(SUM(ListeNonClassée[[#This Row],[Priorisation favorable ]:[Priorisation Défavorable]])=0,"",SUM(ListeNonClassée[[#This Row],[Priorisation favorable ]:[Priorisation Défavorable]]))</f>
        <v/>
      </c>
    </row>
    <row r="327" spans="2:17" ht="12.75" customHeight="1" x14ac:dyDescent="0.2">
      <c r="B327" s="61" t="str" cm="1">
        <f t="array" aca="1" ref="B327" ca="1">IF(ROWS($1:324)&lt;=COUNTA(ListeF),INDEX(MID(ListeF,FIND("]",ListeF)+1,100),ROWS($1:324)),"")</f>
        <v/>
      </c>
      <c r="C327" s="61" t="str" cm="1">
        <f t="array" aca="1" ref="C327" ca="1">IFERROR(INDIRECT(ListeNonClassée[[#This Row],[Liste des opérations]]&amp;"!D10"),"")</f>
        <v/>
      </c>
      <c r="D327" s="137" t="str" cm="1">
        <f t="array" aca="1" ref="D327" ca="1">IFERROR(INDIRECT(ListeNonClassée[[#This Row],[Liste des opérations]]&amp;"!D12"),"")</f>
        <v/>
      </c>
      <c r="E327" s="137" t="str" cm="1">
        <f t="array" aca="1" ref="E327" ca="1">IFERROR(INDIRECT(ListeNonClassée[[#This Row],[Liste des opérations]]&amp;"!g12"),"")</f>
        <v/>
      </c>
      <c r="F327" s="66" t="str" cm="1">
        <f t="array" aca="1" ref="F327" ca="1">IFERROR(INDIRECT(ListeNonClassée[[#This Row],[Liste des opérations]]&amp;"!D65")&amp;"/"&amp;INDIRECT(ListeNonClassée[[#This Row],[Liste des opérations]]&amp;"!E65"),"")</f>
        <v/>
      </c>
      <c r="G327" s="66" t="str" cm="1">
        <f t="array" aca="1" ref="G327" ca="1">IFERROR(INDIRECT(ListeNonClassée[[#This Row],[Liste des opérations]]&amp;"!G65"),"")</f>
        <v/>
      </c>
      <c r="H327" s="66" t="str" cm="1">
        <f t="array" aca="1" ref="H327" ca="1">IFERROR(INDIRECT($B327&amp;"!D66")&amp;"/"&amp;INDIRECT($B327&amp;"!E66"),"")</f>
        <v/>
      </c>
      <c r="I327" s="66" t="str" cm="1">
        <f t="array" aca="1" ref="I327" ca="1">IFERROR(INDIRECT($B327&amp;"!G66"),"")</f>
        <v/>
      </c>
      <c r="J327" s="66" t="str" cm="1">
        <f t="array" aca="1" ref="J327" ca="1">IFERROR(INDIRECT(ListeNonClassée[[#This Row],[Liste des opérations]]&amp;"!D67")&amp;"/"&amp;INDIRECT($B327&amp;"!E67"),"")</f>
        <v/>
      </c>
      <c r="K327" s="66" t="str" cm="1">
        <f t="array" aca="1" ref="K327" ca="1">IFERROR(INDIRECT(ListeNonClassée[[#This Row],[Liste des opérations]]&amp;"!G67"),"")</f>
        <v/>
      </c>
      <c r="L327" s="66" t="str" cm="1">
        <f t="array" aca="1" ref="L327" ca="1">IFERROR(INDIRECT(ListeNonClassée[[#This Row],[Liste des opérations]]&amp;"!D68")&amp;"/"&amp;INDIRECT(ListeNonClassée[[#This Row],[Liste des opérations]]&amp;"!E68"),"")</f>
        <v/>
      </c>
      <c r="M327" s="67" t="str" cm="1">
        <f t="array" aca="1" ref="M327" ca="1">IFERROR(INDIRECT(ListeNonClassée[[#This Row],[Liste des opérations]]&amp;"!D68")/INDIRECT(ListeNonClassée[[#This Row],[Liste des opérations]]&amp;"!E68"),"")</f>
        <v/>
      </c>
      <c r="N327" s="66" t="str" cm="1">
        <f t="array" aca="1" ref="N327" ca="1">IFERROR(INDIRECT(ListeNonClassée[[#This Row],[Liste des opérations]]&amp;"!G68"),"")</f>
        <v/>
      </c>
      <c r="O327" s="139" t="str">
        <f ca="1">IF(ListeNonClassée[[#This Row],[avis]]="favorable",_xlfn.RANK.EQ(ListeNonClassée[[#This Row],[%]],ListeNonClassée[%]),"")</f>
        <v/>
      </c>
      <c r="P327" s="139" t="str">
        <f ca="1">IF(ListeNonClassée[[#This Row],[avis]]="défavorable",_xlfn.RANK.EQ(ListeNonClassée[[#This Row],[%]],ListeNonClassée[%]),"")</f>
        <v/>
      </c>
      <c r="Q327" s="139" t="str">
        <f ca="1">IF(SUM(ListeNonClassée[[#This Row],[Priorisation favorable ]:[Priorisation Défavorable]])=0,"",SUM(ListeNonClassée[[#This Row],[Priorisation favorable ]:[Priorisation Défavorable]]))</f>
        <v/>
      </c>
    </row>
    <row r="328" spans="2:17" ht="12.75" customHeight="1" x14ac:dyDescent="0.2">
      <c r="B328" s="61" t="str" cm="1">
        <f t="array" aca="1" ref="B328" ca="1">IF(ROWS($1:325)&lt;=COUNTA(ListeF),INDEX(MID(ListeF,FIND("]",ListeF)+1,100),ROWS($1:325)),"")</f>
        <v/>
      </c>
      <c r="C328" s="61" t="str" cm="1">
        <f t="array" aca="1" ref="C328" ca="1">IFERROR(INDIRECT(ListeNonClassée[[#This Row],[Liste des opérations]]&amp;"!D10"),"")</f>
        <v/>
      </c>
      <c r="D328" s="137" t="str" cm="1">
        <f t="array" aca="1" ref="D328" ca="1">IFERROR(INDIRECT(ListeNonClassée[[#This Row],[Liste des opérations]]&amp;"!D12"),"")</f>
        <v/>
      </c>
      <c r="E328" s="137" t="str" cm="1">
        <f t="array" aca="1" ref="E328" ca="1">IFERROR(INDIRECT(ListeNonClassée[[#This Row],[Liste des opérations]]&amp;"!g12"),"")</f>
        <v/>
      </c>
      <c r="F328" s="66" t="str" cm="1">
        <f t="array" aca="1" ref="F328" ca="1">IFERROR(INDIRECT(ListeNonClassée[[#This Row],[Liste des opérations]]&amp;"!D65")&amp;"/"&amp;INDIRECT(ListeNonClassée[[#This Row],[Liste des opérations]]&amp;"!E65"),"")</f>
        <v/>
      </c>
      <c r="G328" s="66" t="str" cm="1">
        <f t="array" aca="1" ref="G328" ca="1">IFERROR(INDIRECT(ListeNonClassée[[#This Row],[Liste des opérations]]&amp;"!G65"),"")</f>
        <v/>
      </c>
      <c r="H328" s="66" t="str" cm="1">
        <f t="array" aca="1" ref="H328" ca="1">IFERROR(INDIRECT($B328&amp;"!D66")&amp;"/"&amp;INDIRECT($B328&amp;"!E66"),"")</f>
        <v/>
      </c>
      <c r="I328" s="66" t="str" cm="1">
        <f t="array" aca="1" ref="I328" ca="1">IFERROR(INDIRECT($B328&amp;"!G66"),"")</f>
        <v/>
      </c>
      <c r="J328" s="66" t="str" cm="1">
        <f t="array" aca="1" ref="J328" ca="1">IFERROR(INDIRECT(ListeNonClassée[[#This Row],[Liste des opérations]]&amp;"!D67")&amp;"/"&amp;INDIRECT($B328&amp;"!E67"),"")</f>
        <v/>
      </c>
      <c r="K328" s="66" t="str" cm="1">
        <f t="array" aca="1" ref="K328" ca="1">IFERROR(INDIRECT(ListeNonClassée[[#This Row],[Liste des opérations]]&amp;"!G67"),"")</f>
        <v/>
      </c>
      <c r="L328" s="66" t="str" cm="1">
        <f t="array" aca="1" ref="L328" ca="1">IFERROR(INDIRECT(ListeNonClassée[[#This Row],[Liste des opérations]]&amp;"!D68")&amp;"/"&amp;INDIRECT(ListeNonClassée[[#This Row],[Liste des opérations]]&amp;"!E68"),"")</f>
        <v/>
      </c>
      <c r="M328" s="67" t="str" cm="1">
        <f t="array" aca="1" ref="M328" ca="1">IFERROR(INDIRECT(ListeNonClassée[[#This Row],[Liste des opérations]]&amp;"!D68")/INDIRECT(ListeNonClassée[[#This Row],[Liste des opérations]]&amp;"!E68"),"")</f>
        <v/>
      </c>
      <c r="N328" s="66" t="str" cm="1">
        <f t="array" aca="1" ref="N328" ca="1">IFERROR(INDIRECT(ListeNonClassée[[#This Row],[Liste des opérations]]&amp;"!G68"),"")</f>
        <v/>
      </c>
      <c r="O328" s="139" t="str">
        <f ca="1">IF(ListeNonClassée[[#This Row],[avis]]="favorable",_xlfn.RANK.EQ(ListeNonClassée[[#This Row],[%]],ListeNonClassée[%]),"")</f>
        <v/>
      </c>
      <c r="P328" s="139" t="str">
        <f ca="1">IF(ListeNonClassée[[#This Row],[avis]]="défavorable",_xlfn.RANK.EQ(ListeNonClassée[[#This Row],[%]],ListeNonClassée[%]),"")</f>
        <v/>
      </c>
      <c r="Q328" s="139" t="str">
        <f ca="1">IF(SUM(ListeNonClassée[[#This Row],[Priorisation favorable ]:[Priorisation Défavorable]])=0,"",SUM(ListeNonClassée[[#This Row],[Priorisation favorable ]:[Priorisation Défavorable]]))</f>
        <v/>
      </c>
    </row>
    <row r="329" spans="2:17" ht="12.75" customHeight="1" x14ac:dyDescent="0.2">
      <c r="B329" s="61" t="str" cm="1">
        <f t="array" aca="1" ref="B329" ca="1">IF(ROWS($1:326)&lt;=COUNTA(ListeF),INDEX(MID(ListeF,FIND("]",ListeF)+1,100),ROWS($1:326)),"")</f>
        <v/>
      </c>
      <c r="C329" s="61" t="str" cm="1">
        <f t="array" aca="1" ref="C329" ca="1">IFERROR(INDIRECT(ListeNonClassée[[#This Row],[Liste des opérations]]&amp;"!D10"),"")</f>
        <v/>
      </c>
      <c r="D329" s="137" t="str" cm="1">
        <f t="array" aca="1" ref="D329" ca="1">IFERROR(INDIRECT(ListeNonClassée[[#This Row],[Liste des opérations]]&amp;"!D12"),"")</f>
        <v/>
      </c>
      <c r="E329" s="137" t="str" cm="1">
        <f t="array" aca="1" ref="E329" ca="1">IFERROR(INDIRECT(ListeNonClassée[[#This Row],[Liste des opérations]]&amp;"!g12"),"")</f>
        <v/>
      </c>
      <c r="F329" s="66" t="str" cm="1">
        <f t="array" aca="1" ref="F329" ca="1">IFERROR(INDIRECT(ListeNonClassée[[#This Row],[Liste des opérations]]&amp;"!D65")&amp;"/"&amp;INDIRECT(ListeNonClassée[[#This Row],[Liste des opérations]]&amp;"!E65"),"")</f>
        <v/>
      </c>
      <c r="G329" s="66" t="str" cm="1">
        <f t="array" aca="1" ref="G329" ca="1">IFERROR(INDIRECT(ListeNonClassée[[#This Row],[Liste des opérations]]&amp;"!G65"),"")</f>
        <v/>
      </c>
      <c r="H329" s="66" t="str" cm="1">
        <f t="array" aca="1" ref="H329" ca="1">IFERROR(INDIRECT($B329&amp;"!D66")&amp;"/"&amp;INDIRECT($B329&amp;"!E66"),"")</f>
        <v/>
      </c>
      <c r="I329" s="66" t="str" cm="1">
        <f t="array" aca="1" ref="I329" ca="1">IFERROR(INDIRECT($B329&amp;"!G66"),"")</f>
        <v/>
      </c>
      <c r="J329" s="66" t="str" cm="1">
        <f t="array" aca="1" ref="J329" ca="1">IFERROR(INDIRECT(ListeNonClassée[[#This Row],[Liste des opérations]]&amp;"!D67")&amp;"/"&amp;INDIRECT($B329&amp;"!E67"),"")</f>
        <v/>
      </c>
      <c r="K329" s="66" t="str" cm="1">
        <f t="array" aca="1" ref="K329" ca="1">IFERROR(INDIRECT(ListeNonClassée[[#This Row],[Liste des opérations]]&amp;"!G67"),"")</f>
        <v/>
      </c>
      <c r="L329" s="66" t="str" cm="1">
        <f t="array" aca="1" ref="L329" ca="1">IFERROR(INDIRECT(ListeNonClassée[[#This Row],[Liste des opérations]]&amp;"!D68")&amp;"/"&amp;INDIRECT(ListeNonClassée[[#This Row],[Liste des opérations]]&amp;"!E68"),"")</f>
        <v/>
      </c>
      <c r="M329" s="67" t="str" cm="1">
        <f t="array" aca="1" ref="M329" ca="1">IFERROR(INDIRECT(ListeNonClassée[[#This Row],[Liste des opérations]]&amp;"!D68")/INDIRECT(ListeNonClassée[[#This Row],[Liste des opérations]]&amp;"!E68"),"")</f>
        <v/>
      </c>
      <c r="N329" s="66" t="str" cm="1">
        <f t="array" aca="1" ref="N329" ca="1">IFERROR(INDIRECT(ListeNonClassée[[#This Row],[Liste des opérations]]&amp;"!G68"),"")</f>
        <v/>
      </c>
      <c r="O329" s="139" t="str">
        <f ca="1">IF(ListeNonClassée[[#This Row],[avis]]="favorable",_xlfn.RANK.EQ(ListeNonClassée[[#This Row],[%]],ListeNonClassée[%]),"")</f>
        <v/>
      </c>
      <c r="P329" s="139" t="str">
        <f ca="1">IF(ListeNonClassée[[#This Row],[avis]]="défavorable",_xlfn.RANK.EQ(ListeNonClassée[[#This Row],[%]],ListeNonClassée[%]),"")</f>
        <v/>
      </c>
      <c r="Q329" s="139" t="str">
        <f ca="1">IF(SUM(ListeNonClassée[[#This Row],[Priorisation favorable ]:[Priorisation Défavorable]])=0,"",SUM(ListeNonClassée[[#This Row],[Priorisation favorable ]:[Priorisation Défavorable]]))</f>
        <v/>
      </c>
    </row>
    <row r="330" spans="2:17" ht="12.75" customHeight="1" x14ac:dyDescent="0.2">
      <c r="B330" s="61" t="str" cm="1">
        <f t="array" aca="1" ref="B330" ca="1">IF(ROWS($1:327)&lt;=COUNTA(ListeF),INDEX(MID(ListeF,FIND("]",ListeF)+1,100),ROWS($1:327)),"")</f>
        <v/>
      </c>
      <c r="C330" s="61" t="str" cm="1">
        <f t="array" aca="1" ref="C330" ca="1">IFERROR(INDIRECT(ListeNonClassée[[#This Row],[Liste des opérations]]&amp;"!D10"),"")</f>
        <v/>
      </c>
      <c r="D330" s="137" t="str" cm="1">
        <f t="array" aca="1" ref="D330" ca="1">IFERROR(INDIRECT(ListeNonClassée[[#This Row],[Liste des opérations]]&amp;"!D12"),"")</f>
        <v/>
      </c>
      <c r="E330" s="137" t="str" cm="1">
        <f t="array" aca="1" ref="E330" ca="1">IFERROR(INDIRECT(ListeNonClassée[[#This Row],[Liste des opérations]]&amp;"!g12"),"")</f>
        <v/>
      </c>
      <c r="F330" s="66" t="str" cm="1">
        <f t="array" aca="1" ref="F330" ca="1">IFERROR(INDIRECT(ListeNonClassée[[#This Row],[Liste des opérations]]&amp;"!D65")&amp;"/"&amp;INDIRECT(ListeNonClassée[[#This Row],[Liste des opérations]]&amp;"!E65"),"")</f>
        <v/>
      </c>
      <c r="G330" s="66" t="str" cm="1">
        <f t="array" aca="1" ref="G330" ca="1">IFERROR(INDIRECT(ListeNonClassée[[#This Row],[Liste des opérations]]&amp;"!G65"),"")</f>
        <v/>
      </c>
      <c r="H330" s="66" t="str" cm="1">
        <f t="array" aca="1" ref="H330" ca="1">IFERROR(INDIRECT($B330&amp;"!D66")&amp;"/"&amp;INDIRECT($B330&amp;"!E66"),"")</f>
        <v/>
      </c>
      <c r="I330" s="66" t="str" cm="1">
        <f t="array" aca="1" ref="I330" ca="1">IFERROR(INDIRECT($B330&amp;"!G66"),"")</f>
        <v/>
      </c>
      <c r="J330" s="66" t="str" cm="1">
        <f t="array" aca="1" ref="J330" ca="1">IFERROR(INDIRECT(ListeNonClassée[[#This Row],[Liste des opérations]]&amp;"!D67")&amp;"/"&amp;INDIRECT($B330&amp;"!E67"),"")</f>
        <v/>
      </c>
      <c r="K330" s="66" t="str" cm="1">
        <f t="array" aca="1" ref="K330" ca="1">IFERROR(INDIRECT(ListeNonClassée[[#This Row],[Liste des opérations]]&amp;"!G67"),"")</f>
        <v/>
      </c>
      <c r="L330" s="66" t="str" cm="1">
        <f t="array" aca="1" ref="L330" ca="1">IFERROR(INDIRECT(ListeNonClassée[[#This Row],[Liste des opérations]]&amp;"!D68")&amp;"/"&amp;INDIRECT(ListeNonClassée[[#This Row],[Liste des opérations]]&amp;"!E68"),"")</f>
        <v/>
      </c>
      <c r="M330" s="67" t="str" cm="1">
        <f t="array" aca="1" ref="M330" ca="1">IFERROR(INDIRECT(ListeNonClassée[[#This Row],[Liste des opérations]]&amp;"!D68")/INDIRECT(ListeNonClassée[[#This Row],[Liste des opérations]]&amp;"!E68"),"")</f>
        <v/>
      </c>
      <c r="N330" s="66" t="str" cm="1">
        <f t="array" aca="1" ref="N330" ca="1">IFERROR(INDIRECT(ListeNonClassée[[#This Row],[Liste des opérations]]&amp;"!G68"),"")</f>
        <v/>
      </c>
      <c r="O330" s="139" t="str">
        <f ca="1">IF(ListeNonClassée[[#This Row],[avis]]="favorable",_xlfn.RANK.EQ(ListeNonClassée[[#This Row],[%]],ListeNonClassée[%]),"")</f>
        <v/>
      </c>
      <c r="P330" s="139" t="str">
        <f ca="1">IF(ListeNonClassée[[#This Row],[avis]]="défavorable",_xlfn.RANK.EQ(ListeNonClassée[[#This Row],[%]],ListeNonClassée[%]),"")</f>
        <v/>
      </c>
      <c r="Q330" s="139" t="str">
        <f ca="1">IF(SUM(ListeNonClassée[[#This Row],[Priorisation favorable ]:[Priorisation Défavorable]])=0,"",SUM(ListeNonClassée[[#This Row],[Priorisation favorable ]:[Priorisation Défavorable]]))</f>
        <v/>
      </c>
    </row>
    <row r="331" spans="2:17" ht="12.75" customHeight="1" x14ac:dyDescent="0.2">
      <c r="B331" s="61" t="str" cm="1">
        <f t="array" aca="1" ref="B331" ca="1">IF(ROWS($1:328)&lt;=COUNTA(ListeF),INDEX(MID(ListeF,FIND("]",ListeF)+1,100),ROWS($1:328)),"")</f>
        <v/>
      </c>
      <c r="C331" s="61" t="str" cm="1">
        <f t="array" aca="1" ref="C331" ca="1">IFERROR(INDIRECT(ListeNonClassée[[#This Row],[Liste des opérations]]&amp;"!D10"),"")</f>
        <v/>
      </c>
      <c r="D331" s="137" t="str" cm="1">
        <f t="array" aca="1" ref="D331" ca="1">IFERROR(INDIRECT(ListeNonClassée[[#This Row],[Liste des opérations]]&amp;"!D12"),"")</f>
        <v/>
      </c>
      <c r="E331" s="137" t="str" cm="1">
        <f t="array" aca="1" ref="E331" ca="1">IFERROR(INDIRECT(ListeNonClassée[[#This Row],[Liste des opérations]]&amp;"!g12"),"")</f>
        <v/>
      </c>
      <c r="F331" s="66" t="str" cm="1">
        <f t="array" aca="1" ref="F331" ca="1">IFERROR(INDIRECT(ListeNonClassée[[#This Row],[Liste des opérations]]&amp;"!D65")&amp;"/"&amp;INDIRECT(ListeNonClassée[[#This Row],[Liste des opérations]]&amp;"!E65"),"")</f>
        <v/>
      </c>
      <c r="G331" s="66" t="str" cm="1">
        <f t="array" aca="1" ref="G331" ca="1">IFERROR(INDIRECT(ListeNonClassée[[#This Row],[Liste des opérations]]&amp;"!G65"),"")</f>
        <v/>
      </c>
      <c r="H331" s="66" t="str" cm="1">
        <f t="array" aca="1" ref="H331" ca="1">IFERROR(INDIRECT($B331&amp;"!D66")&amp;"/"&amp;INDIRECT($B331&amp;"!E66"),"")</f>
        <v/>
      </c>
      <c r="I331" s="66" t="str" cm="1">
        <f t="array" aca="1" ref="I331" ca="1">IFERROR(INDIRECT($B331&amp;"!G66"),"")</f>
        <v/>
      </c>
      <c r="J331" s="66" t="str" cm="1">
        <f t="array" aca="1" ref="J331" ca="1">IFERROR(INDIRECT(ListeNonClassée[[#This Row],[Liste des opérations]]&amp;"!D67")&amp;"/"&amp;INDIRECT($B331&amp;"!E67"),"")</f>
        <v/>
      </c>
      <c r="K331" s="66" t="str" cm="1">
        <f t="array" aca="1" ref="K331" ca="1">IFERROR(INDIRECT(ListeNonClassée[[#This Row],[Liste des opérations]]&amp;"!G67"),"")</f>
        <v/>
      </c>
      <c r="L331" s="66" t="str" cm="1">
        <f t="array" aca="1" ref="L331" ca="1">IFERROR(INDIRECT(ListeNonClassée[[#This Row],[Liste des opérations]]&amp;"!D68")&amp;"/"&amp;INDIRECT(ListeNonClassée[[#This Row],[Liste des opérations]]&amp;"!E68"),"")</f>
        <v/>
      </c>
      <c r="M331" s="67" t="str" cm="1">
        <f t="array" aca="1" ref="M331" ca="1">IFERROR(INDIRECT(ListeNonClassée[[#This Row],[Liste des opérations]]&amp;"!D68")/INDIRECT(ListeNonClassée[[#This Row],[Liste des opérations]]&amp;"!E68"),"")</f>
        <v/>
      </c>
      <c r="N331" s="66" t="str" cm="1">
        <f t="array" aca="1" ref="N331" ca="1">IFERROR(INDIRECT(ListeNonClassée[[#This Row],[Liste des opérations]]&amp;"!G68"),"")</f>
        <v/>
      </c>
      <c r="O331" s="139" t="str">
        <f ca="1">IF(ListeNonClassée[[#This Row],[avis]]="favorable",_xlfn.RANK.EQ(ListeNonClassée[[#This Row],[%]],ListeNonClassée[%]),"")</f>
        <v/>
      </c>
      <c r="P331" s="139" t="str">
        <f ca="1">IF(ListeNonClassée[[#This Row],[avis]]="défavorable",_xlfn.RANK.EQ(ListeNonClassée[[#This Row],[%]],ListeNonClassée[%]),"")</f>
        <v/>
      </c>
      <c r="Q331" s="139" t="str">
        <f ca="1">IF(SUM(ListeNonClassée[[#This Row],[Priorisation favorable ]:[Priorisation Défavorable]])=0,"",SUM(ListeNonClassée[[#This Row],[Priorisation favorable ]:[Priorisation Défavorable]]))</f>
        <v/>
      </c>
    </row>
    <row r="332" spans="2:17" ht="12.75" customHeight="1" x14ac:dyDescent="0.2">
      <c r="B332" s="61" t="str" cm="1">
        <f t="array" aca="1" ref="B332" ca="1">IF(ROWS($1:329)&lt;=COUNTA(ListeF),INDEX(MID(ListeF,FIND("]",ListeF)+1,100),ROWS($1:329)),"")</f>
        <v/>
      </c>
      <c r="C332" s="61" t="str" cm="1">
        <f t="array" aca="1" ref="C332" ca="1">IFERROR(INDIRECT(ListeNonClassée[[#This Row],[Liste des opérations]]&amp;"!D10"),"")</f>
        <v/>
      </c>
      <c r="D332" s="137" t="str" cm="1">
        <f t="array" aca="1" ref="D332" ca="1">IFERROR(INDIRECT(ListeNonClassée[[#This Row],[Liste des opérations]]&amp;"!D12"),"")</f>
        <v/>
      </c>
      <c r="E332" s="137" t="str" cm="1">
        <f t="array" aca="1" ref="E332" ca="1">IFERROR(INDIRECT(ListeNonClassée[[#This Row],[Liste des opérations]]&amp;"!g12"),"")</f>
        <v/>
      </c>
      <c r="F332" s="66" t="str" cm="1">
        <f t="array" aca="1" ref="F332" ca="1">IFERROR(INDIRECT(ListeNonClassée[[#This Row],[Liste des opérations]]&amp;"!D65")&amp;"/"&amp;INDIRECT(ListeNonClassée[[#This Row],[Liste des opérations]]&amp;"!E65"),"")</f>
        <v/>
      </c>
      <c r="G332" s="66" t="str" cm="1">
        <f t="array" aca="1" ref="G332" ca="1">IFERROR(INDIRECT(ListeNonClassée[[#This Row],[Liste des opérations]]&amp;"!G65"),"")</f>
        <v/>
      </c>
      <c r="H332" s="66" t="str" cm="1">
        <f t="array" aca="1" ref="H332" ca="1">IFERROR(INDIRECT($B332&amp;"!D66")&amp;"/"&amp;INDIRECT($B332&amp;"!E66"),"")</f>
        <v/>
      </c>
      <c r="I332" s="66" t="str" cm="1">
        <f t="array" aca="1" ref="I332" ca="1">IFERROR(INDIRECT($B332&amp;"!G66"),"")</f>
        <v/>
      </c>
      <c r="J332" s="66" t="str" cm="1">
        <f t="array" aca="1" ref="J332" ca="1">IFERROR(INDIRECT(ListeNonClassée[[#This Row],[Liste des opérations]]&amp;"!D67")&amp;"/"&amp;INDIRECT($B332&amp;"!E67"),"")</f>
        <v/>
      </c>
      <c r="K332" s="66" t="str" cm="1">
        <f t="array" aca="1" ref="K332" ca="1">IFERROR(INDIRECT(ListeNonClassée[[#This Row],[Liste des opérations]]&amp;"!G67"),"")</f>
        <v/>
      </c>
      <c r="L332" s="66" t="str" cm="1">
        <f t="array" aca="1" ref="L332" ca="1">IFERROR(INDIRECT(ListeNonClassée[[#This Row],[Liste des opérations]]&amp;"!D68")&amp;"/"&amp;INDIRECT(ListeNonClassée[[#This Row],[Liste des opérations]]&amp;"!E68"),"")</f>
        <v/>
      </c>
      <c r="M332" s="67" t="str" cm="1">
        <f t="array" aca="1" ref="M332" ca="1">IFERROR(INDIRECT(ListeNonClassée[[#This Row],[Liste des opérations]]&amp;"!D68")/INDIRECT(ListeNonClassée[[#This Row],[Liste des opérations]]&amp;"!E68"),"")</f>
        <v/>
      </c>
      <c r="N332" s="66" t="str" cm="1">
        <f t="array" aca="1" ref="N332" ca="1">IFERROR(INDIRECT(ListeNonClassée[[#This Row],[Liste des opérations]]&amp;"!G68"),"")</f>
        <v/>
      </c>
      <c r="O332" s="139" t="str">
        <f ca="1">IF(ListeNonClassée[[#This Row],[avis]]="favorable",_xlfn.RANK.EQ(ListeNonClassée[[#This Row],[%]],ListeNonClassée[%]),"")</f>
        <v/>
      </c>
      <c r="P332" s="139" t="str">
        <f ca="1">IF(ListeNonClassée[[#This Row],[avis]]="défavorable",_xlfn.RANK.EQ(ListeNonClassée[[#This Row],[%]],ListeNonClassée[%]),"")</f>
        <v/>
      </c>
      <c r="Q332" s="139" t="str">
        <f ca="1">IF(SUM(ListeNonClassée[[#This Row],[Priorisation favorable ]:[Priorisation Défavorable]])=0,"",SUM(ListeNonClassée[[#This Row],[Priorisation favorable ]:[Priorisation Défavorable]]))</f>
        <v/>
      </c>
    </row>
    <row r="333" spans="2:17" ht="12.75" customHeight="1" x14ac:dyDescent="0.2">
      <c r="B333" s="61" t="str" cm="1">
        <f t="array" aca="1" ref="B333" ca="1">IF(ROWS($1:330)&lt;=COUNTA(ListeF),INDEX(MID(ListeF,FIND("]",ListeF)+1,100),ROWS($1:330)),"")</f>
        <v/>
      </c>
      <c r="C333" s="61" t="str" cm="1">
        <f t="array" aca="1" ref="C333" ca="1">IFERROR(INDIRECT(ListeNonClassée[[#This Row],[Liste des opérations]]&amp;"!D10"),"")</f>
        <v/>
      </c>
      <c r="D333" s="137" t="str" cm="1">
        <f t="array" aca="1" ref="D333" ca="1">IFERROR(INDIRECT(ListeNonClassée[[#This Row],[Liste des opérations]]&amp;"!D12"),"")</f>
        <v/>
      </c>
      <c r="E333" s="137" t="str" cm="1">
        <f t="array" aca="1" ref="E333" ca="1">IFERROR(INDIRECT(ListeNonClassée[[#This Row],[Liste des opérations]]&amp;"!g12"),"")</f>
        <v/>
      </c>
      <c r="F333" s="66" t="str" cm="1">
        <f t="array" aca="1" ref="F333" ca="1">IFERROR(INDIRECT(ListeNonClassée[[#This Row],[Liste des opérations]]&amp;"!D65")&amp;"/"&amp;INDIRECT(ListeNonClassée[[#This Row],[Liste des opérations]]&amp;"!E65"),"")</f>
        <v/>
      </c>
      <c r="G333" s="66" t="str" cm="1">
        <f t="array" aca="1" ref="G333" ca="1">IFERROR(INDIRECT(ListeNonClassée[[#This Row],[Liste des opérations]]&amp;"!G65"),"")</f>
        <v/>
      </c>
      <c r="H333" s="66" t="str" cm="1">
        <f t="array" aca="1" ref="H333" ca="1">IFERROR(INDIRECT($B333&amp;"!D66")&amp;"/"&amp;INDIRECT($B333&amp;"!E66"),"")</f>
        <v/>
      </c>
      <c r="I333" s="66" t="str" cm="1">
        <f t="array" aca="1" ref="I333" ca="1">IFERROR(INDIRECT($B333&amp;"!G66"),"")</f>
        <v/>
      </c>
      <c r="J333" s="66" t="str" cm="1">
        <f t="array" aca="1" ref="J333" ca="1">IFERROR(INDIRECT(ListeNonClassée[[#This Row],[Liste des opérations]]&amp;"!D67")&amp;"/"&amp;INDIRECT($B333&amp;"!E67"),"")</f>
        <v/>
      </c>
      <c r="K333" s="66" t="str" cm="1">
        <f t="array" aca="1" ref="K333" ca="1">IFERROR(INDIRECT(ListeNonClassée[[#This Row],[Liste des opérations]]&amp;"!G67"),"")</f>
        <v/>
      </c>
      <c r="L333" s="66" t="str" cm="1">
        <f t="array" aca="1" ref="L333" ca="1">IFERROR(INDIRECT(ListeNonClassée[[#This Row],[Liste des opérations]]&amp;"!D68")&amp;"/"&amp;INDIRECT(ListeNonClassée[[#This Row],[Liste des opérations]]&amp;"!E68"),"")</f>
        <v/>
      </c>
      <c r="M333" s="67" t="str" cm="1">
        <f t="array" aca="1" ref="M333" ca="1">IFERROR(INDIRECT(ListeNonClassée[[#This Row],[Liste des opérations]]&amp;"!D68")/INDIRECT(ListeNonClassée[[#This Row],[Liste des opérations]]&amp;"!E68"),"")</f>
        <v/>
      </c>
      <c r="N333" s="66" t="str" cm="1">
        <f t="array" aca="1" ref="N333" ca="1">IFERROR(INDIRECT(ListeNonClassée[[#This Row],[Liste des opérations]]&amp;"!G68"),"")</f>
        <v/>
      </c>
      <c r="O333" s="139" t="str">
        <f ca="1">IF(ListeNonClassée[[#This Row],[avis]]="favorable",_xlfn.RANK.EQ(ListeNonClassée[[#This Row],[%]],ListeNonClassée[%]),"")</f>
        <v/>
      </c>
      <c r="P333" s="139" t="str">
        <f ca="1">IF(ListeNonClassée[[#This Row],[avis]]="défavorable",_xlfn.RANK.EQ(ListeNonClassée[[#This Row],[%]],ListeNonClassée[%]),"")</f>
        <v/>
      </c>
      <c r="Q333" s="139" t="str">
        <f ca="1">IF(SUM(ListeNonClassée[[#This Row],[Priorisation favorable ]:[Priorisation Défavorable]])=0,"",SUM(ListeNonClassée[[#This Row],[Priorisation favorable ]:[Priorisation Défavorable]]))</f>
        <v/>
      </c>
    </row>
    <row r="334" spans="2:17" ht="12.75" customHeight="1" x14ac:dyDescent="0.2">
      <c r="B334" s="61" t="str" cm="1">
        <f t="array" aca="1" ref="B334" ca="1">IF(ROWS($1:331)&lt;=COUNTA(ListeF),INDEX(MID(ListeF,FIND("]",ListeF)+1,100),ROWS($1:331)),"")</f>
        <v/>
      </c>
      <c r="C334" s="61" t="str" cm="1">
        <f t="array" aca="1" ref="C334" ca="1">IFERROR(INDIRECT(ListeNonClassée[[#This Row],[Liste des opérations]]&amp;"!D10"),"")</f>
        <v/>
      </c>
      <c r="D334" s="137" t="str" cm="1">
        <f t="array" aca="1" ref="D334" ca="1">IFERROR(INDIRECT(ListeNonClassée[[#This Row],[Liste des opérations]]&amp;"!D12"),"")</f>
        <v/>
      </c>
      <c r="E334" s="137" t="str" cm="1">
        <f t="array" aca="1" ref="E334" ca="1">IFERROR(INDIRECT(ListeNonClassée[[#This Row],[Liste des opérations]]&amp;"!g12"),"")</f>
        <v/>
      </c>
      <c r="F334" s="66" t="str" cm="1">
        <f t="array" aca="1" ref="F334" ca="1">IFERROR(INDIRECT(ListeNonClassée[[#This Row],[Liste des opérations]]&amp;"!D65")&amp;"/"&amp;INDIRECT(ListeNonClassée[[#This Row],[Liste des opérations]]&amp;"!E65"),"")</f>
        <v/>
      </c>
      <c r="G334" s="66" t="str" cm="1">
        <f t="array" aca="1" ref="G334" ca="1">IFERROR(INDIRECT(ListeNonClassée[[#This Row],[Liste des opérations]]&amp;"!G65"),"")</f>
        <v/>
      </c>
      <c r="H334" s="66" t="str" cm="1">
        <f t="array" aca="1" ref="H334" ca="1">IFERROR(INDIRECT($B334&amp;"!D66")&amp;"/"&amp;INDIRECT($B334&amp;"!E66"),"")</f>
        <v/>
      </c>
      <c r="I334" s="66" t="str" cm="1">
        <f t="array" aca="1" ref="I334" ca="1">IFERROR(INDIRECT($B334&amp;"!G66"),"")</f>
        <v/>
      </c>
      <c r="J334" s="66" t="str" cm="1">
        <f t="array" aca="1" ref="J334" ca="1">IFERROR(INDIRECT(ListeNonClassée[[#This Row],[Liste des opérations]]&amp;"!D67")&amp;"/"&amp;INDIRECT($B334&amp;"!E67"),"")</f>
        <v/>
      </c>
      <c r="K334" s="66" t="str" cm="1">
        <f t="array" aca="1" ref="K334" ca="1">IFERROR(INDIRECT(ListeNonClassée[[#This Row],[Liste des opérations]]&amp;"!G67"),"")</f>
        <v/>
      </c>
      <c r="L334" s="66" t="str" cm="1">
        <f t="array" aca="1" ref="L334" ca="1">IFERROR(INDIRECT(ListeNonClassée[[#This Row],[Liste des opérations]]&amp;"!D68")&amp;"/"&amp;INDIRECT(ListeNonClassée[[#This Row],[Liste des opérations]]&amp;"!E68"),"")</f>
        <v/>
      </c>
      <c r="M334" s="67" t="str" cm="1">
        <f t="array" aca="1" ref="M334" ca="1">IFERROR(INDIRECT(ListeNonClassée[[#This Row],[Liste des opérations]]&amp;"!D68")/INDIRECT(ListeNonClassée[[#This Row],[Liste des opérations]]&amp;"!E68"),"")</f>
        <v/>
      </c>
      <c r="N334" s="66" t="str" cm="1">
        <f t="array" aca="1" ref="N334" ca="1">IFERROR(INDIRECT(ListeNonClassée[[#This Row],[Liste des opérations]]&amp;"!G68"),"")</f>
        <v/>
      </c>
      <c r="O334" s="139" t="str">
        <f ca="1">IF(ListeNonClassée[[#This Row],[avis]]="favorable",_xlfn.RANK.EQ(ListeNonClassée[[#This Row],[%]],ListeNonClassée[%]),"")</f>
        <v/>
      </c>
      <c r="P334" s="139" t="str">
        <f ca="1">IF(ListeNonClassée[[#This Row],[avis]]="défavorable",_xlfn.RANK.EQ(ListeNonClassée[[#This Row],[%]],ListeNonClassée[%]),"")</f>
        <v/>
      </c>
      <c r="Q334" s="139" t="str">
        <f ca="1">IF(SUM(ListeNonClassée[[#This Row],[Priorisation favorable ]:[Priorisation Défavorable]])=0,"",SUM(ListeNonClassée[[#This Row],[Priorisation favorable ]:[Priorisation Défavorable]]))</f>
        <v/>
      </c>
    </row>
    <row r="335" spans="2:17" ht="12.75" customHeight="1" x14ac:dyDescent="0.2">
      <c r="B335" s="61" t="str" cm="1">
        <f t="array" aca="1" ref="B335" ca="1">IF(ROWS($1:332)&lt;=COUNTA(ListeF),INDEX(MID(ListeF,FIND("]",ListeF)+1,100),ROWS($1:332)),"")</f>
        <v/>
      </c>
      <c r="C335" s="61" t="str" cm="1">
        <f t="array" aca="1" ref="C335" ca="1">IFERROR(INDIRECT(ListeNonClassée[[#This Row],[Liste des opérations]]&amp;"!D10"),"")</f>
        <v/>
      </c>
      <c r="D335" s="137" t="str" cm="1">
        <f t="array" aca="1" ref="D335" ca="1">IFERROR(INDIRECT(ListeNonClassée[[#This Row],[Liste des opérations]]&amp;"!D12"),"")</f>
        <v/>
      </c>
      <c r="E335" s="137" t="str" cm="1">
        <f t="array" aca="1" ref="E335" ca="1">IFERROR(INDIRECT(ListeNonClassée[[#This Row],[Liste des opérations]]&amp;"!g12"),"")</f>
        <v/>
      </c>
      <c r="F335" s="66" t="str" cm="1">
        <f t="array" aca="1" ref="F335" ca="1">IFERROR(INDIRECT(ListeNonClassée[[#This Row],[Liste des opérations]]&amp;"!D65")&amp;"/"&amp;INDIRECT(ListeNonClassée[[#This Row],[Liste des opérations]]&amp;"!E65"),"")</f>
        <v/>
      </c>
      <c r="G335" s="66" t="str" cm="1">
        <f t="array" aca="1" ref="G335" ca="1">IFERROR(INDIRECT(ListeNonClassée[[#This Row],[Liste des opérations]]&amp;"!G65"),"")</f>
        <v/>
      </c>
      <c r="H335" s="66" t="str" cm="1">
        <f t="array" aca="1" ref="H335" ca="1">IFERROR(INDIRECT($B335&amp;"!D66")&amp;"/"&amp;INDIRECT($B335&amp;"!E66"),"")</f>
        <v/>
      </c>
      <c r="I335" s="66" t="str" cm="1">
        <f t="array" aca="1" ref="I335" ca="1">IFERROR(INDIRECT($B335&amp;"!G66"),"")</f>
        <v/>
      </c>
      <c r="J335" s="66" t="str" cm="1">
        <f t="array" aca="1" ref="J335" ca="1">IFERROR(INDIRECT(ListeNonClassée[[#This Row],[Liste des opérations]]&amp;"!D67")&amp;"/"&amp;INDIRECT($B335&amp;"!E67"),"")</f>
        <v/>
      </c>
      <c r="K335" s="66" t="str" cm="1">
        <f t="array" aca="1" ref="K335" ca="1">IFERROR(INDIRECT(ListeNonClassée[[#This Row],[Liste des opérations]]&amp;"!G67"),"")</f>
        <v/>
      </c>
      <c r="L335" s="66" t="str" cm="1">
        <f t="array" aca="1" ref="L335" ca="1">IFERROR(INDIRECT(ListeNonClassée[[#This Row],[Liste des opérations]]&amp;"!D68")&amp;"/"&amp;INDIRECT(ListeNonClassée[[#This Row],[Liste des opérations]]&amp;"!E68"),"")</f>
        <v/>
      </c>
      <c r="M335" s="67" t="str" cm="1">
        <f t="array" aca="1" ref="M335" ca="1">IFERROR(INDIRECT(ListeNonClassée[[#This Row],[Liste des opérations]]&amp;"!D68")/INDIRECT(ListeNonClassée[[#This Row],[Liste des opérations]]&amp;"!E68"),"")</f>
        <v/>
      </c>
      <c r="N335" s="66" t="str" cm="1">
        <f t="array" aca="1" ref="N335" ca="1">IFERROR(INDIRECT(ListeNonClassée[[#This Row],[Liste des opérations]]&amp;"!G68"),"")</f>
        <v/>
      </c>
      <c r="O335" s="139" t="str">
        <f ca="1">IF(ListeNonClassée[[#This Row],[avis]]="favorable",_xlfn.RANK.EQ(ListeNonClassée[[#This Row],[%]],ListeNonClassée[%]),"")</f>
        <v/>
      </c>
      <c r="P335" s="139" t="str">
        <f ca="1">IF(ListeNonClassée[[#This Row],[avis]]="défavorable",_xlfn.RANK.EQ(ListeNonClassée[[#This Row],[%]],ListeNonClassée[%]),"")</f>
        <v/>
      </c>
      <c r="Q335" s="139" t="str">
        <f ca="1">IF(SUM(ListeNonClassée[[#This Row],[Priorisation favorable ]:[Priorisation Défavorable]])=0,"",SUM(ListeNonClassée[[#This Row],[Priorisation favorable ]:[Priorisation Défavorable]]))</f>
        <v/>
      </c>
    </row>
    <row r="336" spans="2:17" ht="12.75" customHeight="1" x14ac:dyDescent="0.2">
      <c r="B336" s="61" t="str" cm="1">
        <f t="array" aca="1" ref="B336" ca="1">IF(ROWS($1:333)&lt;=COUNTA(ListeF),INDEX(MID(ListeF,FIND("]",ListeF)+1,100),ROWS($1:333)),"")</f>
        <v/>
      </c>
      <c r="C336" s="61" t="str" cm="1">
        <f t="array" aca="1" ref="C336" ca="1">IFERROR(INDIRECT(ListeNonClassée[[#This Row],[Liste des opérations]]&amp;"!D10"),"")</f>
        <v/>
      </c>
      <c r="D336" s="137" t="str" cm="1">
        <f t="array" aca="1" ref="D336" ca="1">IFERROR(INDIRECT(ListeNonClassée[[#This Row],[Liste des opérations]]&amp;"!D12"),"")</f>
        <v/>
      </c>
      <c r="E336" s="137" t="str" cm="1">
        <f t="array" aca="1" ref="E336" ca="1">IFERROR(INDIRECT(ListeNonClassée[[#This Row],[Liste des opérations]]&amp;"!g12"),"")</f>
        <v/>
      </c>
      <c r="F336" s="66" t="str" cm="1">
        <f t="array" aca="1" ref="F336" ca="1">IFERROR(INDIRECT(ListeNonClassée[[#This Row],[Liste des opérations]]&amp;"!D65")&amp;"/"&amp;INDIRECT(ListeNonClassée[[#This Row],[Liste des opérations]]&amp;"!E65"),"")</f>
        <v/>
      </c>
      <c r="G336" s="66" t="str" cm="1">
        <f t="array" aca="1" ref="G336" ca="1">IFERROR(INDIRECT(ListeNonClassée[[#This Row],[Liste des opérations]]&amp;"!G65"),"")</f>
        <v/>
      </c>
      <c r="H336" s="66" t="str" cm="1">
        <f t="array" aca="1" ref="H336" ca="1">IFERROR(INDIRECT($B336&amp;"!D66")&amp;"/"&amp;INDIRECT($B336&amp;"!E66"),"")</f>
        <v/>
      </c>
      <c r="I336" s="66" t="str" cm="1">
        <f t="array" aca="1" ref="I336" ca="1">IFERROR(INDIRECT($B336&amp;"!G66"),"")</f>
        <v/>
      </c>
      <c r="J336" s="66" t="str" cm="1">
        <f t="array" aca="1" ref="J336" ca="1">IFERROR(INDIRECT(ListeNonClassée[[#This Row],[Liste des opérations]]&amp;"!D67")&amp;"/"&amp;INDIRECT($B336&amp;"!E67"),"")</f>
        <v/>
      </c>
      <c r="K336" s="66" t="str" cm="1">
        <f t="array" aca="1" ref="K336" ca="1">IFERROR(INDIRECT(ListeNonClassée[[#This Row],[Liste des opérations]]&amp;"!G67"),"")</f>
        <v/>
      </c>
      <c r="L336" s="66" t="str" cm="1">
        <f t="array" aca="1" ref="L336" ca="1">IFERROR(INDIRECT(ListeNonClassée[[#This Row],[Liste des opérations]]&amp;"!D68")&amp;"/"&amp;INDIRECT(ListeNonClassée[[#This Row],[Liste des opérations]]&amp;"!E68"),"")</f>
        <v/>
      </c>
      <c r="M336" s="67" t="str" cm="1">
        <f t="array" aca="1" ref="M336" ca="1">IFERROR(INDIRECT(ListeNonClassée[[#This Row],[Liste des opérations]]&amp;"!D68")/INDIRECT(ListeNonClassée[[#This Row],[Liste des opérations]]&amp;"!E68"),"")</f>
        <v/>
      </c>
      <c r="N336" s="66" t="str" cm="1">
        <f t="array" aca="1" ref="N336" ca="1">IFERROR(INDIRECT(ListeNonClassée[[#This Row],[Liste des opérations]]&amp;"!G68"),"")</f>
        <v/>
      </c>
      <c r="O336" s="139" t="str">
        <f ca="1">IF(ListeNonClassée[[#This Row],[avis]]="favorable",_xlfn.RANK.EQ(ListeNonClassée[[#This Row],[%]],ListeNonClassée[%]),"")</f>
        <v/>
      </c>
      <c r="P336" s="139" t="str">
        <f ca="1">IF(ListeNonClassée[[#This Row],[avis]]="défavorable",_xlfn.RANK.EQ(ListeNonClassée[[#This Row],[%]],ListeNonClassée[%]),"")</f>
        <v/>
      </c>
      <c r="Q336" s="139" t="str">
        <f ca="1">IF(SUM(ListeNonClassée[[#This Row],[Priorisation favorable ]:[Priorisation Défavorable]])=0,"",SUM(ListeNonClassée[[#This Row],[Priorisation favorable ]:[Priorisation Défavorable]]))</f>
        <v/>
      </c>
    </row>
    <row r="337" spans="2:17" ht="12.75" customHeight="1" x14ac:dyDescent="0.2">
      <c r="B337" s="61" t="str" cm="1">
        <f t="array" aca="1" ref="B337" ca="1">IF(ROWS($1:334)&lt;=COUNTA(ListeF),INDEX(MID(ListeF,FIND("]",ListeF)+1,100),ROWS($1:334)),"")</f>
        <v/>
      </c>
      <c r="C337" s="61" t="str" cm="1">
        <f t="array" aca="1" ref="C337" ca="1">IFERROR(INDIRECT(ListeNonClassée[[#This Row],[Liste des opérations]]&amp;"!D10"),"")</f>
        <v/>
      </c>
      <c r="D337" s="137" t="str" cm="1">
        <f t="array" aca="1" ref="D337" ca="1">IFERROR(INDIRECT(ListeNonClassée[[#This Row],[Liste des opérations]]&amp;"!D12"),"")</f>
        <v/>
      </c>
      <c r="E337" s="137" t="str" cm="1">
        <f t="array" aca="1" ref="E337" ca="1">IFERROR(INDIRECT(ListeNonClassée[[#This Row],[Liste des opérations]]&amp;"!g12"),"")</f>
        <v/>
      </c>
      <c r="F337" s="66" t="str" cm="1">
        <f t="array" aca="1" ref="F337" ca="1">IFERROR(INDIRECT(ListeNonClassée[[#This Row],[Liste des opérations]]&amp;"!D65")&amp;"/"&amp;INDIRECT(ListeNonClassée[[#This Row],[Liste des opérations]]&amp;"!E65"),"")</f>
        <v/>
      </c>
      <c r="G337" s="66" t="str" cm="1">
        <f t="array" aca="1" ref="G337" ca="1">IFERROR(INDIRECT(ListeNonClassée[[#This Row],[Liste des opérations]]&amp;"!G65"),"")</f>
        <v/>
      </c>
      <c r="H337" s="66" t="str" cm="1">
        <f t="array" aca="1" ref="H337" ca="1">IFERROR(INDIRECT($B337&amp;"!D66")&amp;"/"&amp;INDIRECT($B337&amp;"!E66"),"")</f>
        <v/>
      </c>
      <c r="I337" s="66" t="str" cm="1">
        <f t="array" aca="1" ref="I337" ca="1">IFERROR(INDIRECT($B337&amp;"!G66"),"")</f>
        <v/>
      </c>
      <c r="J337" s="66" t="str" cm="1">
        <f t="array" aca="1" ref="J337" ca="1">IFERROR(INDIRECT(ListeNonClassée[[#This Row],[Liste des opérations]]&amp;"!D67")&amp;"/"&amp;INDIRECT($B337&amp;"!E67"),"")</f>
        <v/>
      </c>
      <c r="K337" s="66" t="str" cm="1">
        <f t="array" aca="1" ref="K337" ca="1">IFERROR(INDIRECT(ListeNonClassée[[#This Row],[Liste des opérations]]&amp;"!G67"),"")</f>
        <v/>
      </c>
      <c r="L337" s="66" t="str" cm="1">
        <f t="array" aca="1" ref="L337" ca="1">IFERROR(INDIRECT(ListeNonClassée[[#This Row],[Liste des opérations]]&amp;"!D68")&amp;"/"&amp;INDIRECT(ListeNonClassée[[#This Row],[Liste des opérations]]&amp;"!E68"),"")</f>
        <v/>
      </c>
      <c r="M337" s="67" t="str" cm="1">
        <f t="array" aca="1" ref="M337" ca="1">IFERROR(INDIRECT(ListeNonClassée[[#This Row],[Liste des opérations]]&amp;"!D68")/INDIRECT(ListeNonClassée[[#This Row],[Liste des opérations]]&amp;"!E68"),"")</f>
        <v/>
      </c>
      <c r="N337" s="66" t="str" cm="1">
        <f t="array" aca="1" ref="N337" ca="1">IFERROR(INDIRECT(ListeNonClassée[[#This Row],[Liste des opérations]]&amp;"!G68"),"")</f>
        <v/>
      </c>
      <c r="O337" s="139" t="str">
        <f ca="1">IF(ListeNonClassée[[#This Row],[avis]]="favorable",_xlfn.RANK.EQ(ListeNonClassée[[#This Row],[%]],ListeNonClassée[%]),"")</f>
        <v/>
      </c>
      <c r="P337" s="139" t="str">
        <f ca="1">IF(ListeNonClassée[[#This Row],[avis]]="défavorable",_xlfn.RANK.EQ(ListeNonClassée[[#This Row],[%]],ListeNonClassée[%]),"")</f>
        <v/>
      </c>
      <c r="Q337" s="139" t="str">
        <f ca="1">IF(SUM(ListeNonClassée[[#This Row],[Priorisation favorable ]:[Priorisation Défavorable]])=0,"",SUM(ListeNonClassée[[#This Row],[Priorisation favorable ]:[Priorisation Défavorable]]))</f>
        <v/>
      </c>
    </row>
    <row r="338" spans="2:17" ht="12.75" customHeight="1" x14ac:dyDescent="0.2">
      <c r="B338" s="61" t="str" cm="1">
        <f t="array" aca="1" ref="B338" ca="1">IF(ROWS($1:335)&lt;=COUNTA(ListeF),INDEX(MID(ListeF,FIND("]",ListeF)+1,100),ROWS($1:335)),"")</f>
        <v/>
      </c>
      <c r="C338" s="61" t="str" cm="1">
        <f t="array" aca="1" ref="C338" ca="1">IFERROR(INDIRECT(ListeNonClassée[[#This Row],[Liste des opérations]]&amp;"!D10"),"")</f>
        <v/>
      </c>
      <c r="D338" s="137" t="str" cm="1">
        <f t="array" aca="1" ref="D338" ca="1">IFERROR(INDIRECT(ListeNonClassée[[#This Row],[Liste des opérations]]&amp;"!D12"),"")</f>
        <v/>
      </c>
      <c r="E338" s="137" t="str" cm="1">
        <f t="array" aca="1" ref="E338" ca="1">IFERROR(INDIRECT(ListeNonClassée[[#This Row],[Liste des opérations]]&amp;"!g12"),"")</f>
        <v/>
      </c>
      <c r="F338" s="66" t="str" cm="1">
        <f t="array" aca="1" ref="F338" ca="1">IFERROR(INDIRECT(ListeNonClassée[[#This Row],[Liste des opérations]]&amp;"!D65")&amp;"/"&amp;INDIRECT(ListeNonClassée[[#This Row],[Liste des opérations]]&amp;"!E65"),"")</f>
        <v/>
      </c>
      <c r="G338" s="66" t="str" cm="1">
        <f t="array" aca="1" ref="G338" ca="1">IFERROR(INDIRECT(ListeNonClassée[[#This Row],[Liste des opérations]]&amp;"!G65"),"")</f>
        <v/>
      </c>
      <c r="H338" s="66" t="str" cm="1">
        <f t="array" aca="1" ref="H338" ca="1">IFERROR(INDIRECT($B338&amp;"!D66")&amp;"/"&amp;INDIRECT($B338&amp;"!E66"),"")</f>
        <v/>
      </c>
      <c r="I338" s="66" t="str" cm="1">
        <f t="array" aca="1" ref="I338" ca="1">IFERROR(INDIRECT($B338&amp;"!G66"),"")</f>
        <v/>
      </c>
      <c r="J338" s="66" t="str" cm="1">
        <f t="array" aca="1" ref="J338" ca="1">IFERROR(INDIRECT(ListeNonClassée[[#This Row],[Liste des opérations]]&amp;"!D67")&amp;"/"&amp;INDIRECT($B338&amp;"!E67"),"")</f>
        <v/>
      </c>
      <c r="K338" s="66" t="str" cm="1">
        <f t="array" aca="1" ref="K338" ca="1">IFERROR(INDIRECT(ListeNonClassée[[#This Row],[Liste des opérations]]&amp;"!G67"),"")</f>
        <v/>
      </c>
      <c r="L338" s="66" t="str" cm="1">
        <f t="array" aca="1" ref="L338" ca="1">IFERROR(INDIRECT(ListeNonClassée[[#This Row],[Liste des opérations]]&amp;"!D68")&amp;"/"&amp;INDIRECT(ListeNonClassée[[#This Row],[Liste des opérations]]&amp;"!E68"),"")</f>
        <v/>
      </c>
      <c r="M338" s="67" t="str" cm="1">
        <f t="array" aca="1" ref="M338" ca="1">IFERROR(INDIRECT(ListeNonClassée[[#This Row],[Liste des opérations]]&amp;"!D68")/INDIRECT(ListeNonClassée[[#This Row],[Liste des opérations]]&amp;"!E68"),"")</f>
        <v/>
      </c>
      <c r="N338" s="66" t="str" cm="1">
        <f t="array" aca="1" ref="N338" ca="1">IFERROR(INDIRECT(ListeNonClassée[[#This Row],[Liste des opérations]]&amp;"!G68"),"")</f>
        <v/>
      </c>
      <c r="O338" s="139" t="str">
        <f ca="1">IF(ListeNonClassée[[#This Row],[avis]]="favorable",_xlfn.RANK.EQ(ListeNonClassée[[#This Row],[%]],ListeNonClassée[%]),"")</f>
        <v/>
      </c>
      <c r="P338" s="139" t="str">
        <f ca="1">IF(ListeNonClassée[[#This Row],[avis]]="défavorable",_xlfn.RANK.EQ(ListeNonClassée[[#This Row],[%]],ListeNonClassée[%]),"")</f>
        <v/>
      </c>
      <c r="Q338" s="139" t="str">
        <f ca="1">IF(SUM(ListeNonClassée[[#This Row],[Priorisation favorable ]:[Priorisation Défavorable]])=0,"",SUM(ListeNonClassée[[#This Row],[Priorisation favorable ]:[Priorisation Défavorable]]))</f>
        <v/>
      </c>
    </row>
    <row r="339" spans="2:17" ht="12.75" customHeight="1" x14ac:dyDescent="0.2">
      <c r="B339" s="61" t="str" cm="1">
        <f t="array" aca="1" ref="B339" ca="1">IF(ROWS($1:336)&lt;=COUNTA(ListeF),INDEX(MID(ListeF,FIND("]",ListeF)+1,100),ROWS($1:336)),"")</f>
        <v/>
      </c>
      <c r="C339" s="61" t="str" cm="1">
        <f t="array" aca="1" ref="C339" ca="1">IFERROR(INDIRECT(ListeNonClassée[[#This Row],[Liste des opérations]]&amp;"!D10"),"")</f>
        <v/>
      </c>
      <c r="D339" s="137" t="str" cm="1">
        <f t="array" aca="1" ref="D339" ca="1">IFERROR(INDIRECT(ListeNonClassée[[#This Row],[Liste des opérations]]&amp;"!D12"),"")</f>
        <v/>
      </c>
      <c r="E339" s="137" t="str" cm="1">
        <f t="array" aca="1" ref="E339" ca="1">IFERROR(INDIRECT(ListeNonClassée[[#This Row],[Liste des opérations]]&amp;"!g12"),"")</f>
        <v/>
      </c>
      <c r="F339" s="66" t="str" cm="1">
        <f t="array" aca="1" ref="F339" ca="1">IFERROR(INDIRECT(ListeNonClassée[[#This Row],[Liste des opérations]]&amp;"!D65")&amp;"/"&amp;INDIRECT(ListeNonClassée[[#This Row],[Liste des opérations]]&amp;"!E65"),"")</f>
        <v/>
      </c>
      <c r="G339" s="66" t="str" cm="1">
        <f t="array" aca="1" ref="G339" ca="1">IFERROR(INDIRECT(ListeNonClassée[[#This Row],[Liste des opérations]]&amp;"!G65"),"")</f>
        <v/>
      </c>
      <c r="H339" s="66" t="str" cm="1">
        <f t="array" aca="1" ref="H339" ca="1">IFERROR(INDIRECT($B339&amp;"!D66")&amp;"/"&amp;INDIRECT($B339&amp;"!E66"),"")</f>
        <v/>
      </c>
      <c r="I339" s="66" t="str" cm="1">
        <f t="array" aca="1" ref="I339" ca="1">IFERROR(INDIRECT($B339&amp;"!G66"),"")</f>
        <v/>
      </c>
      <c r="J339" s="66" t="str" cm="1">
        <f t="array" aca="1" ref="J339" ca="1">IFERROR(INDIRECT(ListeNonClassée[[#This Row],[Liste des opérations]]&amp;"!D67")&amp;"/"&amp;INDIRECT($B339&amp;"!E67"),"")</f>
        <v/>
      </c>
      <c r="K339" s="66" t="str" cm="1">
        <f t="array" aca="1" ref="K339" ca="1">IFERROR(INDIRECT(ListeNonClassée[[#This Row],[Liste des opérations]]&amp;"!G67"),"")</f>
        <v/>
      </c>
      <c r="L339" s="66" t="str" cm="1">
        <f t="array" aca="1" ref="L339" ca="1">IFERROR(INDIRECT(ListeNonClassée[[#This Row],[Liste des opérations]]&amp;"!D68")&amp;"/"&amp;INDIRECT(ListeNonClassée[[#This Row],[Liste des opérations]]&amp;"!E68"),"")</f>
        <v/>
      </c>
      <c r="M339" s="67" t="str" cm="1">
        <f t="array" aca="1" ref="M339" ca="1">IFERROR(INDIRECT(ListeNonClassée[[#This Row],[Liste des opérations]]&amp;"!D68")/INDIRECT(ListeNonClassée[[#This Row],[Liste des opérations]]&amp;"!E68"),"")</f>
        <v/>
      </c>
      <c r="N339" s="66" t="str" cm="1">
        <f t="array" aca="1" ref="N339" ca="1">IFERROR(INDIRECT(ListeNonClassée[[#This Row],[Liste des opérations]]&amp;"!G68"),"")</f>
        <v/>
      </c>
      <c r="O339" s="139" t="str">
        <f ca="1">IF(ListeNonClassée[[#This Row],[avis]]="favorable",_xlfn.RANK.EQ(ListeNonClassée[[#This Row],[%]],ListeNonClassée[%]),"")</f>
        <v/>
      </c>
      <c r="P339" s="139" t="str">
        <f ca="1">IF(ListeNonClassée[[#This Row],[avis]]="défavorable",_xlfn.RANK.EQ(ListeNonClassée[[#This Row],[%]],ListeNonClassée[%]),"")</f>
        <v/>
      </c>
      <c r="Q339" s="139" t="str">
        <f ca="1">IF(SUM(ListeNonClassée[[#This Row],[Priorisation favorable ]:[Priorisation Défavorable]])=0,"",SUM(ListeNonClassée[[#This Row],[Priorisation favorable ]:[Priorisation Défavorable]]))</f>
        <v/>
      </c>
    </row>
    <row r="340" spans="2:17" ht="12.75" customHeight="1" x14ac:dyDescent="0.2">
      <c r="B340" s="61" t="str" cm="1">
        <f t="array" aca="1" ref="B340" ca="1">IF(ROWS($1:337)&lt;=COUNTA(ListeF),INDEX(MID(ListeF,FIND("]",ListeF)+1,100),ROWS($1:337)),"")</f>
        <v/>
      </c>
      <c r="C340" s="61" t="str" cm="1">
        <f t="array" aca="1" ref="C340" ca="1">IFERROR(INDIRECT(ListeNonClassée[[#This Row],[Liste des opérations]]&amp;"!D10"),"")</f>
        <v/>
      </c>
      <c r="D340" s="137" t="str" cm="1">
        <f t="array" aca="1" ref="D340" ca="1">IFERROR(INDIRECT(ListeNonClassée[[#This Row],[Liste des opérations]]&amp;"!D12"),"")</f>
        <v/>
      </c>
      <c r="E340" s="137" t="str" cm="1">
        <f t="array" aca="1" ref="E340" ca="1">IFERROR(INDIRECT(ListeNonClassée[[#This Row],[Liste des opérations]]&amp;"!g12"),"")</f>
        <v/>
      </c>
      <c r="F340" s="66" t="str" cm="1">
        <f t="array" aca="1" ref="F340" ca="1">IFERROR(INDIRECT(ListeNonClassée[[#This Row],[Liste des opérations]]&amp;"!D65")&amp;"/"&amp;INDIRECT(ListeNonClassée[[#This Row],[Liste des opérations]]&amp;"!E65"),"")</f>
        <v/>
      </c>
      <c r="G340" s="66" t="str" cm="1">
        <f t="array" aca="1" ref="G340" ca="1">IFERROR(INDIRECT(ListeNonClassée[[#This Row],[Liste des opérations]]&amp;"!G65"),"")</f>
        <v/>
      </c>
      <c r="H340" s="66" t="str" cm="1">
        <f t="array" aca="1" ref="H340" ca="1">IFERROR(INDIRECT($B340&amp;"!D66")&amp;"/"&amp;INDIRECT($B340&amp;"!E66"),"")</f>
        <v/>
      </c>
      <c r="I340" s="66" t="str" cm="1">
        <f t="array" aca="1" ref="I340" ca="1">IFERROR(INDIRECT($B340&amp;"!G66"),"")</f>
        <v/>
      </c>
      <c r="J340" s="66" t="str" cm="1">
        <f t="array" aca="1" ref="J340" ca="1">IFERROR(INDIRECT(ListeNonClassée[[#This Row],[Liste des opérations]]&amp;"!D67")&amp;"/"&amp;INDIRECT($B340&amp;"!E67"),"")</f>
        <v/>
      </c>
      <c r="K340" s="66" t="str" cm="1">
        <f t="array" aca="1" ref="K340" ca="1">IFERROR(INDIRECT(ListeNonClassée[[#This Row],[Liste des opérations]]&amp;"!G67"),"")</f>
        <v/>
      </c>
      <c r="L340" s="66" t="str" cm="1">
        <f t="array" aca="1" ref="L340" ca="1">IFERROR(INDIRECT(ListeNonClassée[[#This Row],[Liste des opérations]]&amp;"!D68")&amp;"/"&amp;INDIRECT(ListeNonClassée[[#This Row],[Liste des opérations]]&amp;"!E68"),"")</f>
        <v/>
      </c>
      <c r="M340" s="67" t="str" cm="1">
        <f t="array" aca="1" ref="M340" ca="1">IFERROR(INDIRECT(ListeNonClassée[[#This Row],[Liste des opérations]]&amp;"!D68")/INDIRECT(ListeNonClassée[[#This Row],[Liste des opérations]]&amp;"!E68"),"")</f>
        <v/>
      </c>
      <c r="N340" s="66" t="str" cm="1">
        <f t="array" aca="1" ref="N340" ca="1">IFERROR(INDIRECT(ListeNonClassée[[#This Row],[Liste des opérations]]&amp;"!G68"),"")</f>
        <v/>
      </c>
      <c r="O340" s="139" t="str">
        <f ca="1">IF(ListeNonClassée[[#This Row],[avis]]="favorable",_xlfn.RANK.EQ(ListeNonClassée[[#This Row],[%]],ListeNonClassée[%]),"")</f>
        <v/>
      </c>
      <c r="P340" s="139" t="str">
        <f ca="1">IF(ListeNonClassée[[#This Row],[avis]]="défavorable",_xlfn.RANK.EQ(ListeNonClassée[[#This Row],[%]],ListeNonClassée[%]),"")</f>
        <v/>
      </c>
      <c r="Q340" s="139" t="str">
        <f ca="1">IF(SUM(ListeNonClassée[[#This Row],[Priorisation favorable ]:[Priorisation Défavorable]])=0,"",SUM(ListeNonClassée[[#This Row],[Priorisation favorable ]:[Priorisation Défavorable]]))</f>
        <v/>
      </c>
    </row>
    <row r="341" spans="2:17" ht="12.75" customHeight="1" x14ac:dyDescent="0.2">
      <c r="B341" s="61" t="str" cm="1">
        <f t="array" aca="1" ref="B341" ca="1">IF(ROWS($1:338)&lt;=COUNTA(ListeF),INDEX(MID(ListeF,FIND("]",ListeF)+1,100),ROWS($1:338)),"")</f>
        <v/>
      </c>
      <c r="C341" s="61" t="str" cm="1">
        <f t="array" aca="1" ref="C341" ca="1">IFERROR(INDIRECT(ListeNonClassée[[#This Row],[Liste des opérations]]&amp;"!D10"),"")</f>
        <v/>
      </c>
      <c r="D341" s="137" t="str" cm="1">
        <f t="array" aca="1" ref="D341" ca="1">IFERROR(INDIRECT(ListeNonClassée[[#This Row],[Liste des opérations]]&amp;"!D12"),"")</f>
        <v/>
      </c>
      <c r="E341" s="137" t="str" cm="1">
        <f t="array" aca="1" ref="E341" ca="1">IFERROR(INDIRECT(ListeNonClassée[[#This Row],[Liste des opérations]]&amp;"!g12"),"")</f>
        <v/>
      </c>
      <c r="F341" s="66" t="str" cm="1">
        <f t="array" aca="1" ref="F341" ca="1">IFERROR(INDIRECT(ListeNonClassée[[#This Row],[Liste des opérations]]&amp;"!D65")&amp;"/"&amp;INDIRECT(ListeNonClassée[[#This Row],[Liste des opérations]]&amp;"!E65"),"")</f>
        <v/>
      </c>
      <c r="G341" s="66" t="str" cm="1">
        <f t="array" aca="1" ref="G341" ca="1">IFERROR(INDIRECT(ListeNonClassée[[#This Row],[Liste des opérations]]&amp;"!G65"),"")</f>
        <v/>
      </c>
      <c r="H341" s="66" t="str" cm="1">
        <f t="array" aca="1" ref="H341" ca="1">IFERROR(INDIRECT($B341&amp;"!D66")&amp;"/"&amp;INDIRECT($B341&amp;"!E66"),"")</f>
        <v/>
      </c>
      <c r="I341" s="66" t="str" cm="1">
        <f t="array" aca="1" ref="I341" ca="1">IFERROR(INDIRECT($B341&amp;"!G66"),"")</f>
        <v/>
      </c>
      <c r="J341" s="66" t="str" cm="1">
        <f t="array" aca="1" ref="J341" ca="1">IFERROR(INDIRECT(ListeNonClassée[[#This Row],[Liste des opérations]]&amp;"!D67")&amp;"/"&amp;INDIRECT($B341&amp;"!E67"),"")</f>
        <v/>
      </c>
      <c r="K341" s="66" t="str" cm="1">
        <f t="array" aca="1" ref="K341" ca="1">IFERROR(INDIRECT(ListeNonClassée[[#This Row],[Liste des opérations]]&amp;"!G67"),"")</f>
        <v/>
      </c>
      <c r="L341" s="66" t="str" cm="1">
        <f t="array" aca="1" ref="L341" ca="1">IFERROR(INDIRECT(ListeNonClassée[[#This Row],[Liste des opérations]]&amp;"!D68")&amp;"/"&amp;INDIRECT(ListeNonClassée[[#This Row],[Liste des opérations]]&amp;"!E68"),"")</f>
        <v/>
      </c>
      <c r="M341" s="67" t="str" cm="1">
        <f t="array" aca="1" ref="M341" ca="1">IFERROR(INDIRECT(ListeNonClassée[[#This Row],[Liste des opérations]]&amp;"!D68")/INDIRECT(ListeNonClassée[[#This Row],[Liste des opérations]]&amp;"!E68"),"")</f>
        <v/>
      </c>
      <c r="N341" s="66" t="str" cm="1">
        <f t="array" aca="1" ref="N341" ca="1">IFERROR(INDIRECT(ListeNonClassée[[#This Row],[Liste des opérations]]&amp;"!G68"),"")</f>
        <v/>
      </c>
      <c r="O341" s="139" t="str">
        <f ca="1">IF(ListeNonClassée[[#This Row],[avis]]="favorable",_xlfn.RANK.EQ(ListeNonClassée[[#This Row],[%]],ListeNonClassée[%]),"")</f>
        <v/>
      </c>
      <c r="P341" s="139" t="str">
        <f ca="1">IF(ListeNonClassée[[#This Row],[avis]]="défavorable",_xlfn.RANK.EQ(ListeNonClassée[[#This Row],[%]],ListeNonClassée[%]),"")</f>
        <v/>
      </c>
      <c r="Q341" s="139" t="str">
        <f ca="1">IF(SUM(ListeNonClassée[[#This Row],[Priorisation favorable ]:[Priorisation Défavorable]])=0,"",SUM(ListeNonClassée[[#This Row],[Priorisation favorable ]:[Priorisation Défavorable]]))</f>
        <v/>
      </c>
    </row>
    <row r="342" spans="2:17" ht="12.75" customHeight="1" x14ac:dyDescent="0.2">
      <c r="B342" s="61" t="str" cm="1">
        <f t="array" aca="1" ref="B342" ca="1">IF(ROWS($1:339)&lt;=COUNTA(ListeF),INDEX(MID(ListeF,FIND("]",ListeF)+1,100),ROWS($1:339)),"")</f>
        <v/>
      </c>
      <c r="C342" s="61" t="str" cm="1">
        <f t="array" aca="1" ref="C342" ca="1">IFERROR(INDIRECT(ListeNonClassée[[#This Row],[Liste des opérations]]&amp;"!D10"),"")</f>
        <v/>
      </c>
      <c r="D342" s="137" t="str" cm="1">
        <f t="array" aca="1" ref="D342" ca="1">IFERROR(INDIRECT(ListeNonClassée[[#This Row],[Liste des opérations]]&amp;"!D12"),"")</f>
        <v/>
      </c>
      <c r="E342" s="137" t="str" cm="1">
        <f t="array" aca="1" ref="E342" ca="1">IFERROR(INDIRECT(ListeNonClassée[[#This Row],[Liste des opérations]]&amp;"!g12"),"")</f>
        <v/>
      </c>
      <c r="F342" s="66" t="str" cm="1">
        <f t="array" aca="1" ref="F342" ca="1">IFERROR(INDIRECT(ListeNonClassée[[#This Row],[Liste des opérations]]&amp;"!D65")&amp;"/"&amp;INDIRECT(ListeNonClassée[[#This Row],[Liste des opérations]]&amp;"!E65"),"")</f>
        <v/>
      </c>
      <c r="G342" s="66" t="str" cm="1">
        <f t="array" aca="1" ref="G342" ca="1">IFERROR(INDIRECT(ListeNonClassée[[#This Row],[Liste des opérations]]&amp;"!G65"),"")</f>
        <v/>
      </c>
      <c r="H342" s="66" t="str" cm="1">
        <f t="array" aca="1" ref="H342" ca="1">IFERROR(INDIRECT($B342&amp;"!D66")&amp;"/"&amp;INDIRECT($B342&amp;"!E66"),"")</f>
        <v/>
      </c>
      <c r="I342" s="66" t="str" cm="1">
        <f t="array" aca="1" ref="I342" ca="1">IFERROR(INDIRECT($B342&amp;"!G66"),"")</f>
        <v/>
      </c>
      <c r="J342" s="66" t="str" cm="1">
        <f t="array" aca="1" ref="J342" ca="1">IFERROR(INDIRECT(ListeNonClassée[[#This Row],[Liste des opérations]]&amp;"!D67")&amp;"/"&amp;INDIRECT($B342&amp;"!E67"),"")</f>
        <v/>
      </c>
      <c r="K342" s="66" t="str" cm="1">
        <f t="array" aca="1" ref="K342" ca="1">IFERROR(INDIRECT(ListeNonClassée[[#This Row],[Liste des opérations]]&amp;"!G67"),"")</f>
        <v/>
      </c>
      <c r="L342" s="66" t="str" cm="1">
        <f t="array" aca="1" ref="L342" ca="1">IFERROR(INDIRECT(ListeNonClassée[[#This Row],[Liste des opérations]]&amp;"!D68")&amp;"/"&amp;INDIRECT(ListeNonClassée[[#This Row],[Liste des opérations]]&amp;"!E68"),"")</f>
        <v/>
      </c>
      <c r="M342" s="67" t="str" cm="1">
        <f t="array" aca="1" ref="M342" ca="1">IFERROR(INDIRECT(ListeNonClassée[[#This Row],[Liste des opérations]]&amp;"!D68")/INDIRECT(ListeNonClassée[[#This Row],[Liste des opérations]]&amp;"!E68"),"")</f>
        <v/>
      </c>
      <c r="N342" s="66" t="str" cm="1">
        <f t="array" aca="1" ref="N342" ca="1">IFERROR(INDIRECT(ListeNonClassée[[#This Row],[Liste des opérations]]&amp;"!G68"),"")</f>
        <v/>
      </c>
      <c r="O342" s="139" t="str">
        <f ca="1">IF(ListeNonClassée[[#This Row],[avis]]="favorable",_xlfn.RANK.EQ(ListeNonClassée[[#This Row],[%]],ListeNonClassée[%]),"")</f>
        <v/>
      </c>
      <c r="P342" s="139" t="str">
        <f ca="1">IF(ListeNonClassée[[#This Row],[avis]]="défavorable",_xlfn.RANK.EQ(ListeNonClassée[[#This Row],[%]],ListeNonClassée[%]),"")</f>
        <v/>
      </c>
      <c r="Q342" s="139" t="str">
        <f ca="1">IF(SUM(ListeNonClassée[[#This Row],[Priorisation favorable ]:[Priorisation Défavorable]])=0,"",SUM(ListeNonClassée[[#This Row],[Priorisation favorable ]:[Priorisation Défavorable]]))</f>
        <v/>
      </c>
    </row>
    <row r="343" spans="2:17" ht="12.75" customHeight="1" x14ac:dyDescent="0.2">
      <c r="B343" s="61" t="str" cm="1">
        <f t="array" aca="1" ref="B343" ca="1">IF(ROWS($1:340)&lt;=COUNTA(ListeF),INDEX(MID(ListeF,FIND("]",ListeF)+1,100),ROWS($1:340)),"")</f>
        <v/>
      </c>
      <c r="C343" s="61" t="str" cm="1">
        <f t="array" aca="1" ref="C343" ca="1">IFERROR(INDIRECT(ListeNonClassée[[#This Row],[Liste des opérations]]&amp;"!D10"),"")</f>
        <v/>
      </c>
      <c r="D343" s="137" t="str" cm="1">
        <f t="array" aca="1" ref="D343" ca="1">IFERROR(INDIRECT(ListeNonClassée[[#This Row],[Liste des opérations]]&amp;"!D12"),"")</f>
        <v/>
      </c>
      <c r="E343" s="137" t="str" cm="1">
        <f t="array" aca="1" ref="E343" ca="1">IFERROR(INDIRECT(ListeNonClassée[[#This Row],[Liste des opérations]]&amp;"!g12"),"")</f>
        <v/>
      </c>
      <c r="F343" s="66" t="str" cm="1">
        <f t="array" aca="1" ref="F343" ca="1">IFERROR(INDIRECT(ListeNonClassée[[#This Row],[Liste des opérations]]&amp;"!D65")&amp;"/"&amp;INDIRECT(ListeNonClassée[[#This Row],[Liste des opérations]]&amp;"!E65"),"")</f>
        <v/>
      </c>
      <c r="G343" s="66" t="str" cm="1">
        <f t="array" aca="1" ref="G343" ca="1">IFERROR(INDIRECT(ListeNonClassée[[#This Row],[Liste des opérations]]&amp;"!G65"),"")</f>
        <v/>
      </c>
      <c r="H343" s="66" t="str" cm="1">
        <f t="array" aca="1" ref="H343" ca="1">IFERROR(INDIRECT($B343&amp;"!D66")&amp;"/"&amp;INDIRECT($B343&amp;"!E66"),"")</f>
        <v/>
      </c>
      <c r="I343" s="66" t="str" cm="1">
        <f t="array" aca="1" ref="I343" ca="1">IFERROR(INDIRECT($B343&amp;"!G66"),"")</f>
        <v/>
      </c>
      <c r="J343" s="66" t="str" cm="1">
        <f t="array" aca="1" ref="J343" ca="1">IFERROR(INDIRECT(ListeNonClassée[[#This Row],[Liste des opérations]]&amp;"!D67")&amp;"/"&amp;INDIRECT($B343&amp;"!E67"),"")</f>
        <v/>
      </c>
      <c r="K343" s="66" t="str" cm="1">
        <f t="array" aca="1" ref="K343" ca="1">IFERROR(INDIRECT(ListeNonClassée[[#This Row],[Liste des opérations]]&amp;"!G67"),"")</f>
        <v/>
      </c>
      <c r="L343" s="66" t="str" cm="1">
        <f t="array" aca="1" ref="L343" ca="1">IFERROR(INDIRECT(ListeNonClassée[[#This Row],[Liste des opérations]]&amp;"!D68")&amp;"/"&amp;INDIRECT(ListeNonClassée[[#This Row],[Liste des opérations]]&amp;"!E68"),"")</f>
        <v/>
      </c>
      <c r="M343" s="67" t="str" cm="1">
        <f t="array" aca="1" ref="M343" ca="1">IFERROR(INDIRECT(ListeNonClassée[[#This Row],[Liste des opérations]]&amp;"!D68")/INDIRECT(ListeNonClassée[[#This Row],[Liste des opérations]]&amp;"!E68"),"")</f>
        <v/>
      </c>
      <c r="N343" s="66" t="str" cm="1">
        <f t="array" aca="1" ref="N343" ca="1">IFERROR(INDIRECT(ListeNonClassée[[#This Row],[Liste des opérations]]&amp;"!G68"),"")</f>
        <v/>
      </c>
      <c r="O343" s="139" t="str">
        <f ca="1">IF(ListeNonClassée[[#This Row],[avis]]="favorable",_xlfn.RANK.EQ(ListeNonClassée[[#This Row],[%]],ListeNonClassée[%]),"")</f>
        <v/>
      </c>
      <c r="P343" s="139" t="str">
        <f ca="1">IF(ListeNonClassée[[#This Row],[avis]]="défavorable",_xlfn.RANK.EQ(ListeNonClassée[[#This Row],[%]],ListeNonClassée[%]),"")</f>
        <v/>
      </c>
      <c r="Q343" s="139" t="str">
        <f ca="1">IF(SUM(ListeNonClassée[[#This Row],[Priorisation favorable ]:[Priorisation Défavorable]])=0,"",SUM(ListeNonClassée[[#This Row],[Priorisation favorable ]:[Priorisation Défavorable]]))</f>
        <v/>
      </c>
    </row>
    <row r="344" spans="2:17" ht="12.75" customHeight="1" x14ac:dyDescent="0.2">
      <c r="B344" s="61" t="str" cm="1">
        <f t="array" aca="1" ref="B344" ca="1">IF(ROWS($1:341)&lt;=COUNTA(ListeF),INDEX(MID(ListeF,FIND("]",ListeF)+1,100),ROWS($1:341)),"")</f>
        <v/>
      </c>
      <c r="C344" s="61" t="str" cm="1">
        <f t="array" aca="1" ref="C344" ca="1">IFERROR(INDIRECT(ListeNonClassée[[#This Row],[Liste des opérations]]&amp;"!D10"),"")</f>
        <v/>
      </c>
      <c r="D344" s="137" t="str" cm="1">
        <f t="array" aca="1" ref="D344" ca="1">IFERROR(INDIRECT(ListeNonClassée[[#This Row],[Liste des opérations]]&amp;"!D12"),"")</f>
        <v/>
      </c>
      <c r="E344" s="137" t="str" cm="1">
        <f t="array" aca="1" ref="E344" ca="1">IFERROR(INDIRECT(ListeNonClassée[[#This Row],[Liste des opérations]]&amp;"!g12"),"")</f>
        <v/>
      </c>
      <c r="F344" s="66" t="str" cm="1">
        <f t="array" aca="1" ref="F344" ca="1">IFERROR(INDIRECT(ListeNonClassée[[#This Row],[Liste des opérations]]&amp;"!D65")&amp;"/"&amp;INDIRECT(ListeNonClassée[[#This Row],[Liste des opérations]]&amp;"!E65"),"")</f>
        <v/>
      </c>
      <c r="G344" s="66" t="str" cm="1">
        <f t="array" aca="1" ref="G344" ca="1">IFERROR(INDIRECT(ListeNonClassée[[#This Row],[Liste des opérations]]&amp;"!G65"),"")</f>
        <v/>
      </c>
      <c r="H344" s="66" t="str" cm="1">
        <f t="array" aca="1" ref="H344" ca="1">IFERROR(INDIRECT($B344&amp;"!D66")&amp;"/"&amp;INDIRECT($B344&amp;"!E66"),"")</f>
        <v/>
      </c>
      <c r="I344" s="66" t="str" cm="1">
        <f t="array" aca="1" ref="I344" ca="1">IFERROR(INDIRECT($B344&amp;"!G66"),"")</f>
        <v/>
      </c>
      <c r="J344" s="66" t="str" cm="1">
        <f t="array" aca="1" ref="J344" ca="1">IFERROR(INDIRECT(ListeNonClassée[[#This Row],[Liste des opérations]]&amp;"!D67")&amp;"/"&amp;INDIRECT($B344&amp;"!E67"),"")</f>
        <v/>
      </c>
      <c r="K344" s="66" t="str" cm="1">
        <f t="array" aca="1" ref="K344" ca="1">IFERROR(INDIRECT(ListeNonClassée[[#This Row],[Liste des opérations]]&amp;"!G67"),"")</f>
        <v/>
      </c>
      <c r="L344" s="66" t="str" cm="1">
        <f t="array" aca="1" ref="L344" ca="1">IFERROR(INDIRECT(ListeNonClassée[[#This Row],[Liste des opérations]]&amp;"!D68")&amp;"/"&amp;INDIRECT(ListeNonClassée[[#This Row],[Liste des opérations]]&amp;"!E68"),"")</f>
        <v/>
      </c>
      <c r="M344" s="67" t="str" cm="1">
        <f t="array" aca="1" ref="M344" ca="1">IFERROR(INDIRECT(ListeNonClassée[[#This Row],[Liste des opérations]]&amp;"!D68")/INDIRECT(ListeNonClassée[[#This Row],[Liste des opérations]]&amp;"!E68"),"")</f>
        <v/>
      </c>
      <c r="N344" s="66" t="str" cm="1">
        <f t="array" aca="1" ref="N344" ca="1">IFERROR(INDIRECT(ListeNonClassée[[#This Row],[Liste des opérations]]&amp;"!G68"),"")</f>
        <v/>
      </c>
      <c r="O344" s="139" t="str">
        <f ca="1">IF(ListeNonClassée[[#This Row],[avis]]="favorable",_xlfn.RANK.EQ(ListeNonClassée[[#This Row],[%]],ListeNonClassée[%]),"")</f>
        <v/>
      </c>
      <c r="P344" s="139" t="str">
        <f ca="1">IF(ListeNonClassée[[#This Row],[avis]]="défavorable",_xlfn.RANK.EQ(ListeNonClassée[[#This Row],[%]],ListeNonClassée[%]),"")</f>
        <v/>
      </c>
      <c r="Q344" s="139" t="str">
        <f ca="1">IF(SUM(ListeNonClassée[[#This Row],[Priorisation favorable ]:[Priorisation Défavorable]])=0,"",SUM(ListeNonClassée[[#This Row],[Priorisation favorable ]:[Priorisation Défavorable]]))</f>
        <v/>
      </c>
    </row>
    <row r="345" spans="2:17" ht="12.75" customHeight="1" x14ac:dyDescent="0.2">
      <c r="B345" s="61" t="str" cm="1">
        <f t="array" aca="1" ref="B345" ca="1">IF(ROWS($1:342)&lt;=COUNTA(ListeF),INDEX(MID(ListeF,FIND("]",ListeF)+1,100),ROWS($1:342)),"")</f>
        <v/>
      </c>
      <c r="C345" s="61" t="str" cm="1">
        <f t="array" aca="1" ref="C345" ca="1">IFERROR(INDIRECT(ListeNonClassée[[#This Row],[Liste des opérations]]&amp;"!D10"),"")</f>
        <v/>
      </c>
      <c r="D345" s="137" t="str" cm="1">
        <f t="array" aca="1" ref="D345" ca="1">IFERROR(INDIRECT(ListeNonClassée[[#This Row],[Liste des opérations]]&amp;"!D12"),"")</f>
        <v/>
      </c>
      <c r="E345" s="137" t="str" cm="1">
        <f t="array" aca="1" ref="E345" ca="1">IFERROR(INDIRECT(ListeNonClassée[[#This Row],[Liste des opérations]]&amp;"!g12"),"")</f>
        <v/>
      </c>
      <c r="F345" s="66" t="str" cm="1">
        <f t="array" aca="1" ref="F345" ca="1">IFERROR(INDIRECT(ListeNonClassée[[#This Row],[Liste des opérations]]&amp;"!D65")&amp;"/"&amp;INDIRECT(ListeNonClassée[[#This Row],[Liste des opérations]]&amp;"!E65"),"")</f>
        <v/>
      </c>
      <c r="G345" s="66" t="str" cm="1">
        <f t="array" aca="1" ref="G345" ca="1">IFERROR(INDIRECT(ListeNonClassée[[#This Row],[Liste des opérations]]&amp;"!G65"),"")</f>
        <v/>
      </c>
      <c r="H345" s="66" t="str" cm="1">
        <f t="array" aca="1" ref="H345" ca="1">IFERROR(INDIRECT($B345&amp;"!D66")&amp;"/"&amp;INDIRECT($B345&amp;"!E66"),"")</f>
        <v/>
      </c>
      <c r="I345" s="66" t="str" cm="1">
        <f t="array" aca="1" ref="I345" ca="1">IFERROR(INDIRECT($B345&amp;"!G66"),"")</f>
        <v/>
      </c>
      <c r="J345" s="66" t="str" cm="1">
        <f t="array" aca="1" ref="J345" ca="1">IFERROR(INDIRECT(ListeNonClassée[[#This Row],[Liste des opérations]]&amp;"!D67")&amp;"/"&amp;INDIRECT($B345&amp;"!E67"),"")</f>
        <v/>
      </c>
      <c r="K345" s="66" t="str" cm="1">
        <f t="array" aca="1" ref="K345" ca="1">IFERROR(INDIRECT(ListeNonClassée[[#This Row],[Liste des opérations]]&amp;"!G67"),"")</f>
        <v/>
      </c>
      <c r="L345" s="66" t="str" cm="1">
        <f t="array" aca="1" ref="L345" ca="1">IFERROR(INDIRECT(ListeNonClassée[[#This Row],[Liste des opérations]]&amp;"!D68")&amp;"/"&amp;INDIRECT(ListeNonClassée[[#This Row],[Liste des opérations]]&amp;"!E68"),"")</f>
        <v/>
      </c>
      <c r="M345" s="67" t="str" cm="1">
        <f t="array" aca="1" ref="M345" ca="1">IFERROR(INDIRECT(ListeNonClassée[[#This Row],[Liste des opérations]]&amp;"!D68")/INDIRECT(ListeNonClassée[[#This Row],[Liste des opérations]]&amp;"!E68"),"")</f>
        <v/>
      </c>
      <c r="N345" s="66" t="str" cm="1">
        <f t="array" aca="1" ref="N345" ca="1">IFERROR(INDIRECT(ListeNonClassée[[#This Row],[Liste des opérations]]&amp;"!G68"),"")</f>
        <v/>
      </c>
      <c r="O345" s="139" t="str">
        <f ca="1">IF(ListeNonClassée[[#This Row],[avis]]="favorable",_xlfn.RANK.EQ(ListeNonClassée[[#This Row],[%]],ListeNonClassée[%]),"")</f>
        <v/>
      </c>
      <c r="P345" s="139" t="str">
        <f ca="1">IF(ListeNonClassée[[#This Row],[avis]]="défavorable",_xlfn.RANK.EQ(ListeNonClassée[[#This Row],[%]],ListeNonClassée[%]),"")</f>
        <v/>
      </c>
      <c r="Q345" s="139" t="str">
        <f ca="1">IF(SUM(ListeNonClassée[[#This Row],[Priorisation favorable ]:[Priorisation Défavorable]])=0,"",SUM(ListeNonClassée[[#This Row],[Priorisation favorable ]:[Priorisation Défavorable]]))</f>
        <v/>
      </c>
    </row>
    <row r="346" spans="2:17" ht="12.75" customHeight="1" x14ac:dyDescent="0.2">
      <c r="B346" s="61" t="str" cm="1">
        <f t="array" aca="1" ref="B346" ca="1">IF(ROWS($1:343)&lt;=COUNTA(ListeF),INDEX(MID(ListeF,FIND("]",ListeF)+1,100),ROWS($1:343)),"")</f>
        <v/>
      </c>
      <c r="C346" s="61" t="str" cm="1">
        <f t="array" aca="1" ref="C346" ca="1">IFERROR(INDIRECT(ListeNonClassée[[#This Row],[Liste des opérations]]&amp;"!D10"),"")</f>
        <v/>
      </c>
      <c r="D346" s="137" t="str" cm="1">
        <f t="array" aca="1" ref="D346" ca="1">IFERROR(INDIRECT(ListeNonClassée[[#This Row],[Liste des opérations]]&amp;"!D12"),"")</f>
        <v/>
      </c>
      <c r="E346" s="137" t="str" cm="1">
        <f t="array" aca="1" ref="E346" ca="1">IFERROR(INDIRECT(ListeNonClassée[[#This Row],[Liste des opérations]]&amp;"!g12"),"")</f>
        <v/>
      </c>
      <c r="F346" s="66" t="str" cm="1">
        <f t="array" aca="1" ref="F346" ca="1">IFERROR(INDIRECT(ListeNonClassée[[#This Row],[Liste des opérations]]&amp;"!D65")&amp;"/"&amp;INDIRECT(ListeNonClassée[[#This Row],[Liste des opérations]]&amp;"!E65"),"")</f>
        <v/>
      </c>
      <c r="G346" s="66" t="str" cm="1">
        <f t="array" aca="1" ref="G346" ca="1">IFERROR(INDIRECT(ListeNonClassée[[#This Row],[Liste des opérations]]&amp;"!G65"),"")</f>
        <v/>
      </c>
      <c r="H346" s="66" t="str" cm="1">
        <f t="array" aca="1" ref="H346" ca="1">IFERROR(INDIRECT($B346&amp;"!D66")&amp;"/"&amp;INDIRECT($B346&amp;"!E66"),"")</f>
        <v/>
      </c>
      <c r="I346" s="66" t="str" cm="1">
        <f t="array" aca="1" ref="I346" ca="1">IFERROR(INDIRECT($B346&amp;"!G66"),"")</f>
        <v/>
      </c>
      <c r="J346" s="66" t="str" cm="1">
        <f t="array" aca="1" ref="J346" ca="1">IFERROR(INDIRECT(ListeNonClassée[[#This Row],[Liste des opérations]]&amp;"!D67")&amp;"/"&amp;INDIRECT($B346&amp;"!E67"),"")</f>
        <v/>
      </c>
      <c r="K346" s="66" t="str" cm="1">
        <f t="array" aca="1" ref="K346" ca="1">IFERROR(INDIRECT(ListeNonClassée[[#This Row],[Liste des opérations]]&amp;"!G67"),"")</f>
        <v/>
      </c>
      <c r="L346" s="66" t="str" cm="1">
        <f t="array" aca="1" ref="L346" ca="1">IFERROR(INDIRECT(ListeNonClassée[[#This Row],[Liste des opérations]]&amp;"!D68")&amp;"/"&amp;INDIRECT(ListeNonClassée[[#This Row],[Liste des opérations]]&amp;"!E68"),"")</f>
        <v/>
      </c>
      <c r="M346" s="67" t="str" cm="1">
        <f t="array" aca="1" ref="M346" ca="1">IFERROR(INDIRECT(ListeNonClassée[[#This Row],[Liste des opérations]]&amp;"!D68")/INDIRECT(ListeNonClassée[[#This Row],[Liste des opérations]]&amp;"!E68"),"")</f>
        <v/>
      </c>
      <c r="N346" s="66" t="str" cm="1">
        <f t="array" aca="1" ref="N346" ca="1">IFERROR(INDIRECT(ListeNonClassée[[#This Row],[Liste des opérations]]&amp;"!G68"),"")</f>
        <v/>
      </c>
      <c r="O346" s="139" t="str">
        <f ca="1">IF(ListeNonClassée[[#This Row],[avis]]="favorable",_xlfn.RANK.EQ(ListeNonClassée[[#This Row],[%]],ListeNonClassée[%]),"")</f>
        <v/>
      </c>
      <c r="P346" s="139" t="str">
        <f ca="1">IF(ListeNonClassée[[#This Row],[avis]]="défavorable",_xlfn.RANK.EQ(ListeNonClassée[[#This Row],[%]],ListeNonClassée[%]),"")</f>
        <v/>
      </c>
      <c r="Q346" s="139" t="str">
        <f ca="1">IF(SUM(ListeNonClassée[[#This Row],[Priorisation favorable ]:[Priorisation Défavorable]])=0,"",SUM(ListeNonClassée[[#This Row],[Priorisation favorable ]:[Priorisation Défavorable]]))</f>
        <v/>
      </c>
    </row>
    <row r="347" spans="2:17" ht="12.75" customHeight="1" x14ac:dyDescent="0.2">
      <c r="B347" s="61" t="str" cm="1">
        <f t="array" aca="1" ref="B347" ca="1">IF(ROWS($1:344)&lt;=COUNTA(ListeF),INDEX(MID(ListeF,FIND("]",ListeF)+1,100),ROWS($1:344)),"")</f>
        <v/>
      </c>
      <c r="C347" s="61" t="str" cm="1">
        <f t="array" aca="1" ref="C347" ca="1">IFERROR(INDIRECT(ListeNonClassée[[#This Row],[Liste des opérations]]&amp;"!D10"),"")</f>
        <v/>
      </c>
      <c r="D347" s="137" t="str" cm="1">
        <f t="array" aca="1" ref="D347" ca="1">IFERROR(INDIRECT(ListeNonClassée[[#This Row],[Liste des opérations]]&amp;"!D12"),"")</f>
        <v/>
      </c>
      <c r="E347" s="137" t="str" cm="1">
        <f t="array" aca="1" ref="E347" ca="1">IFERROR(INDIRECT(ListeNonClassée[[#This Row],[Liste des opérations]]&amp;"!g12"),"")</f>
        <v/>
      </c>
      <c r="F347" s="66" t="str" cm="1">
        <f t="array" aca="1" ref="F347" ca="1">IFERROR(INDIRECT(ListeNonClassée[[#This Row],[Liste des opérations]]&amp;"!D65")&amp;"/"&amp;INDIRECT(ListeNonClassée[[#This Row],[Liste des opérations]]&amp;"!E65"),"")</f>
        <v/>
      </c>
      <c r="G347" s="66" t="str" cm="1">
        <f t="array" aca="1" ref="G347" ca="1">IFERROR(INDIRECT(ListeNonClassée[[#This Row],[Liste des opérations]]&amp;"!G65"),"")</f>
        <v/>
      </c>
      <c r="H347" s="66" t="str" cm="1">
        <f t="array" aca="1" ref="H347" ca="1">IFERROR(INDIRECT($B347&amp;"!D66")&amp;"/"&amp;INDIRECT($B347&amp;"!E66"),"")</f>
        <v/>
      </c>
      <c r="I347" s="66" t="str" cm="1">
        <f t="array" aca="1" ref="I347" ca="1">IFERROR(INDIRECT($B347&amp;"!G66"),"")</f>
        <v/>
      </c>
      <c r="J347" s="66" t="str" cm="1">
        <f t="array" aca="1" ref="J347" ca="1">IFERROR(INDIRECT(ListeNonClassée[[#This Row],[Liste des opérations]]&amp;"!D67")&amp;"/"&amp;INDIRECT($B347&amp;"!E67"),"")</f>
        <v/>
      </c>
      <c r="K347" s="66" t="str" cm="1">
        <f t="array" aca="1" ref="K347" ca="1">IFERROR(INDIRECT(ListeNonClassée[[#This Row],[Liste des opérations]]&amp;"!G67"),"")</f>
        <v/>
      </c>
      <c r="L347" s="66" t="str" cm="1">
        <f t="array" aca="1" ref="L347" ca="1">IFERROR(INDIRECT(ListeNonClassée[[#This Row],[Liste des opérations]]&amp;"!D68")&amp;"/"&amp;INDIRECT(ListeNonClassée[[#This Row],[Liste des opérations]]&amp;"!E68"),"")</f>
        <v/>
      </c>
      <c r="M347" s="67" t="str" cm="1">
        <f t="array" aca="1" ref="M347" ca="1">IFERROR(INDIRECT(ListeNonClassée[[#This Row],[Liste des opérations]]&amp;"!D68")/INDIRECT(ListeNonClassée[[#This Row],[Liste des opérations]]&amp;"!E68"),"")</f>
        <v/>
      </c>
      <c r="N347" s="66" t="str" cm="1">
        <f t="array" aca="1" ref="N347" ca="1">IFERROR(INDIRECT(ListeNonClassée[[#This Row],[Liste des opérations]]&amp;"!G68"),"")</f>
        <v/>
      </c>
      <c r="O347" s="139" t="str">
        <f ca="1">IF(ListeNonClassée[[#This Row],[avis]]="favorable",_xlfn.RANK.EQ(ListeNonClassée[[#This Row],[%]],ListeNonClassée[%]),"")</f>
        <v/>
      </c>
      <c r="P347" s="139" t="str">
        <f ca="1">IF(ListeNonClassée[[#This Row],[avis]]="défavorable",_xlfn.RANK.EQ(ListeNonClassée[[#This Row],[%]],ListeNonClassée[%]),"")</f>
        <v/>
      </c>
      <c r="Q347" s="139" t="str">
        <f ca="1">IF(SUM(ListeNonClassée[[#This Row],[Priorisation favorable ]:[Priorisation Défavorable]])=0,"",SUM(ListeNonClassée[[#This Row],[Priorisation favorable ]:[Priorisation Défavorable]]))</f>
        <v/>
      </c>
    </row>
    <row r="348" spans="2:17" ht="12.75" customHeight="1" x14ac:dyDescent="0.2">
      <c r="B348" s="61" t="str" cm="1">
        <f t="array" aca="1" ref="B348" ca="1">IF(ROWS($1:345)&lt;=COUNTA(ListeF),INDEX(MID(ListeF,FIND("]",ListeF)+1,100),ROWS($1:345)),"")</f>
        <v/>
      </c>
      <c r="C348" s="61" t="str" cm="1">
        <f t="array" aca="1" ref="C348" ca="1">IFERROR(INDIRECT(ListeNonClassée[[#This Row],[Liste des opérations]]&amp;"!D10"),"")</f>
        <v/>
      </c>
      <c r="D348" s="137" t="str" cm="1">
        <f t="array" aca="1" ref="D348" ca="1">IFERROR(INDIRECT(ListeNonClassée[[#This Row],[Liste des opérations]]&amp;"!D12"),"")</f>
        <v/>
      </c>
      <c r="E348" s="137" t="str" cm="1">
        <f t="array" aca="1" ref="E348" ca="1">IFERROR(INDIRECT(ListeNonClassée[[#This Row],[Liste des opérations]]&amp;"!g12"),"")</f>
        <v/>
      </c>
      <c r="F348" s="66" t="str" cm="1">
        <f t="array" aca="1" ref="F348" ca="1">IFERROR(INDIRECT(ListeNonClassée[[#This Row],[Liste des opérations]]&amp;"!D65")&amp;"/"&amp;INDIRECT(ListeNonClassée[[#This Row],[Liste des opérations]]&amp;"!E65"),"")</f>
        <v/>
      </c>
      <c r="G348" s="66" t="str" cm="1">
        <f t="array" aca="1" ref="G348" ca="1">IFERROR(INDIRECT(ListeNonClassée[[#This Row],[Liste des opérations]]&amp;"!G65"),"")</f>
        <v/>
      </c>
      <c r="H348" s="66" t="str" cm="1">
        <f t="array" aca="1" ref="H348" ca="1">IFERROR(INDIRECT($B348&amp;"!D66")&amp;"/"&amp;INDIRECT($B348&amp;"!E66"),"")</f>
        <v/>
      </c>
      <c r="I348" s="66" t="str" cm="1">
        <f t="array" aca="1" ref="I348" ca="1">IFERROR(INDIRECT($B348&amp;"!G66"),"")</f>
        <v/>
      </c>
      <c r="J348" s="66" t="str" cm="1">
        <f t="array" aca="1" ref="J348" ca="1">IFERROR(INDIRECT(ListeNonClassée[[#This Row],[Liste des opérations]]&amp;"!D67")&amp;"/"&amp;INDIRECT($B348&amp;"!E67"),"")</f>
        <v/>
      </c>
      <c r="K348" s="66" t="str" cm="1">
        <f t="array" aca="1" ref="K348" ca="1">IFERROR(INDIRECT(ListeNonClassée[[#This Row],[Liste des opérations]]&amp;"!G67"),"")</f>
        <v/>
      </c>
      <c r="L348" s="66" t="str" cm="1">
        <f t="array" aca="1" ref="L348" ca="1">IFERROR(INDIRECT(ListeNonClassée[[#This Row],[Liste des opérations]]&amp;"!D68")&amp;"/"&amp;INDIRECT(ListeNonClassée[[#This Row],[Liste des opérations]]&amp;"!E68"),"")</f>
        <v/>
      </c>
      <c r="M348" s="67" t="str" cm="1">
        <f t="array" aca="1" ref="M348" ca="1">IFERROR(INDIRECT(ListeNonClassée[[#This Row],[Liste des opérations]]&amp;"!D68")/INDIRECT(ListeNonClassée[[#This Row],[Liste des opérations]]&amp;"!E68"),"")</f>
        <v/>
      </c>
      <c r="N348" s="66" t="str" cm="1">
        <f t="array" aca="1" ref="N348" ca="1">IFERROR(INDIRECT(ListeNonClassée[[#This Row],[Liste des opérations]]&amp;"!G68"),"")</f>
        <v/>
      </c>
      <c r="O348" s="139" t="str">
        <f ca="1">IF(ListeNonClassée[[#This Row],[avis]]="favorable",_xlfn.RANK.EQ(ListeNonClassée[[#This Row],[%]],ListeNonClassée[%]),"")</f>
        <v/>
      </c>
      <c r="P348" s="139" t="str">
        <f ca="1">IF(ListeNonClassée[[#This Row],[avis]]="défavorable",_xlfn.RANK.EQ(ListeNonClassée[[#This Row],[%]],ListeNonClassée[%]),"")</f>
        <v/>
      </c>
      <c r="Q348" s="139" t="str">
        <f ca="1">IF(SUM(ListeNonClassée[[#This Row],[Priorisation favorable ]:[Priorisation Défavorable]])=0,"",SUM(ListeNonClassée[[#This Row],[Priorisation favorable ]:[Priorisation Défavorable]]))</f>
        <v/>
      </c>
    </row>
    <row r="349" spans="2:17" ht="12.75" customHeight="1" x14ac:dyDescent="0.2">
      <c r="B349" s="61" t="str" cm="1">
        <f t="array" aca="1" ref="B349" ca="1">IF(ROWS($1:346)&lt;=COUNTA(ListeF),INDEX(MID(ListeF,FIND("]",ListeF)+1,100),ROWS($1:346)),"")</f>
        <v/>
      </c>
      <c r="C349" s="61" t="str" cm="1">
        <f t="array" aca="1" ref="C349" ca="1">IFERROR(INDIRECT(ListeNonClassée[[#This Row],[Liste des opérations]]&amp;"!D10"),"")</f>
        <v/>
      </c>
      <c r="D349" s="137" t="str" cm="1">
        <f t="array" aca="1" ref="D349" ca="1">IFERROR(INDIRECT(ListeNonClassée[[#This Row],[Liste des opérations]]&amp;"!D12"),"")</f>
        <v/>
      </c>
      <c r="E349" s="137" t="str" cm="1">
        <f t="array" aca="1" ref="E349" ca="1">IFERROR(INDIRECT(ListeNonClassée[[#This Row],[Liste des opérations]]&amp;"!g12"),"")</f>
        <v/>
      </c>
      <c r="F349" s="66" t="str" cm="1">
        <f t="array" aca="1" ref="F349" ca="1">IFERROR(INDIRECT(ListeNonClassée[[#This Row],[Liste des opérations]]&amp;"!D65")&amp;"/"&amp;INDIRECT(ListeNonClassée[[#This Row],[Liste des opérations]]&amp;"!E65"),"")</f>
        <v/>
      </c>
      <c r="G349" s="66" t="str" cm="1">
        <f t="array" aca="1" ref="G349" ca="1">IFERROR(INDIRECT(ListeNonClassée[[#This Row],[Liste des opérations]]&amp;"!G65"),"")</f>
        <v/>
      </c>
      <c r="H349" s="66" t="str" cm="1">
        <f t="array" aca="1" ref="H349" ca="1">IFERROR(INDIRECT($B349&amp;"!D66")&amp;"/"&amp;INDIRECT($B349&amp;"!E66"),"")</f>
        <v/>
      </c>
      <c r="I349" s="66" t="str" cm="1">
        <f t="array" aca="1" ref="I349" ca="1">IFERROR(INDIRECT($B349&amp;"!G66"),"")</f>
        <v/>
      </c>
      <c r="J349" s="66" t="str" cm="1">
        <f t="array" aca="1" ref="J349" ca="1">IFERROR(INDIRECT(ListeNonClassée[[#This Row],[Liste des opérations]]&amp;"!D67")&amp;"/"&amp;INDIRECT($B349&amp;"!E67"),"")</f>
        <v/>
      </c>
      <c r="K349" s="66" t="str" cm="1">
        <f t="array" aca="1" ref="K349" ca="1">IFERROR(INDIRECT(ListeNonClassée[[#This Row],[Liste des opérations]]&amp;"!G67"),"")</f>
        <v/>
      </c>
      <c r="L349" s="66" t="str" cm="1">
        <f t="array" aca="1" ref="L349" ca="1">IFERROR(INDIRECT(ListeNonClassée[[#This Row],[Liste des opérations]]&amp;"!D68")&amp;"/"&amp;INDIRECT(ListeNonClassée[[#This Row],[Liste des opérations]]&amp;"!E68"),"")</f>
        <v/>
      </c>
      <c r="M349" s="67" t="str" cm="1">
        <f t="array" aca="1" ref="M349" ca="1">IFERROR(INDIRECT(ListeNonClassée[[#This Row],[Liste des opérations]]&amp;"!D68")/INDIRECT(ListeNonClassée[[#This Row],[Liste des opérations]]&amp;"!E68"),"")</f>
        <v/>
      </c>
      <c r="N349" s="66" t="str" cm="1">
        <f t="array" aca="1" ref="N349" ca="1">IFERROR(INDIRECT(ListeNonClassée[[#This Row],[Liste des opérations]]&amp;"!G68"),"")</f>
        <v/>
      </c>
      <c r="O349" s="139" t="str">
        <f ca="1">IF(ListeNonClassée[[#This Row],[avis]]="favorable",_xlfn.RANK.EQ(ListeNonClassée[[#This Row],[%]],ListeNonClassée[%]),"")</f>
        <v/>
      </c>
      <c r="P349" s="139" t="str">
        <f ca="1">IF(ListeNonClassée[[#This Row],[avis]]="défavorable",_xlfn.RANK.EQ(ListeNonClassée[[#This Row],[%]],ListeNonClassée[%]),"")</f>
        <v/>
      </c>
      <c r="Q349" s="139" t="str">
        <f ca="1">IF(SUM(ListeNonClassée[[#This Row],[Priorisation favorable ]:[Priorisation Défavorable]])=0,"",SUM(ListeNonClassée[[#This Row],[Priorisation favorable ]:[Priorisation Défavorable]]))</f>
        <v/>
      </c>
    </row>
    <row r="350" spans="2:17" ht="12.75" customHeight="1" x14ac:dyDescent="0.2">
      <c r="B350" s="61" t="str" cm="1">
        <f t="array" aca="1" ref="B350" ca="1">IF(ROWS($1:347)&lt;=COUNTA(ListeF),INDEX(MID(ListeF,FIND("]",ListeF)+1,100),ROWS($1:347)),"")</f>
        <v/>
      </c>
      <c r="C350" s="61" t="str" cm="1">
        <f t="array" aca="1" ref="C350" ca="1">IFERROR(INDIRECT(ListeNonClassée[[#This Row],[Liste des opérations]]&amp;"!D10"),"")</f>
        <v/>
      </c>
      <c r="D350" s="137" t="str" cm="1">
        <f t="array" aca="1" ref="D350" ca="1">IFERROR(INDIRECT(ListeNonClassée[[#This Row],[Liste des opérations]]&amp;"!D12"),"")</f>
        <v/>
      </c>
      <c r="E350" s="137" t="str" cm="1">
        <f t="array" aca="1" ref="E350" ca="1">IFERROR(INDIRECT(ListeNonClassée[[#This Row],[Liste des opérations]]&amp;"!g12"),"")</f>
        <v/>
      </c>
      <c r="F350" s="66" t="str" cm="1">
        <f t="array" aca="1" ref="F350" ca="1">IFERROR(INDIRECT(ListeNonClassée[[#This Row],[Liste des opérations]]&amp;"!D65")&amp;"/"&amp;INDIRECT(ListeNonClassée[[#This Row],[Liste des opérations]]&amp;"!E65"),"")</f>
        <v/>
      </c>
      <c r="G350" s="66" t="str" cm="1">
        <f t="array" aca="1" ref="G350" ca="1">IFERROR(INDIRECT(ListeNonClassée[[#This Row],[Liste des opérations]]&amp;"!G65"),"")</f>
        <v/>
      </c>
      <c r="H350" s="66" t="str" cm="1">
        <f t="array" aca="1" ref="H350" ca="1">IFERROR(INDIRECT($B350&amp;"!D66")&amp;"/"&amp;INDIRECT($B350&amp;"!E66"),"")</f>
        <v/>
      </c>
      <c r="I350" s="66" t="str" cm="1">
        <f t="array" aca="1" ref="I350" ca="1">IFERROR(INDIRECT($B350&amp;"!G66"),"")</f>
        <v/>
      </c>
      <c r="J350" s="66" t="str" cm="1">
        <f t="array" aca="1" ref="J350" ca="1">IFERROR(INDIRECT(ListeNonClassée[[#This Row],[Liste des opérations]]&amp;"!D67")&amp;"/"&amp;INDIRECT($B350&amp;"!E67"),"")</f>
        <v/>
      </c>
      <c r="K350" s="66" t="str" cm="1">
        <f t="array" aca="1" ref="K350" ca="1">IFERROR(INDIRECT(ListeNonClassée[[#This Row],[Liste des opérations]]&amp;"!G67"),"")</f>
        <v/>
      </c>
      <c r="L350" s="66" t="str" cm="1">
        <f t="array" aca="1" ref="L350" ca="1">IFERROR(INDIRECT(ListeNonClassée[[#This Row],[Liste des opérations]]&amp;"!D68")&amp;"/"&amp;INDIRECT(ListeNonClassée[[#This Row],[Liste des opérations]]&amp;"!E68"),"")</f>
        <v/>
      </c>
      <c r="M350" s="67" t="str" cm="1">
        <f t="array" aca="1" ref="M350" ca="1">IFERROR(INDIRECT(ListeNonClassée[[#This Row],[Liste des opérations]]&amp;"!D68")/INDIRECT(ListeNonClassée[[#This Row],[Liste des opérations]]&amp;"!E68"),"")</f>
        <v/>
      </c>
      <c r="N350" s="66" t="str" cm="1">
        <f t="array" aca="1" ref="N350" ca="1">IFERROR(INDIRECT(ListeNonClassée[[#This Row],[Liste des opérations]]&amp;"!G68"),"")</f>
        <v/>
      </c>
      <c r="O350" s="139" t="str">
        <f ca="1">IF(ListeNonClassée[[#This Row],[avis]]="favorable",_xlfn.RANK.EQ(ListeNonClassée[[#This Row],[%]],ListeNonClassée[%]),"")</f>
        <v/>
      </c>
      <c r="P350" s="139" t="str">
        <f ca="1">IF(ListeNonClassée[[#This Row],[avis]]="défavorable",_xlfn.RANK.EQ(ListeNonClassée[[#This Row],[%]],ListeNonClassée[%]),"")</f>
        <v/>
      </c>
      <c r="Q350" s="139" t="str">
        <f ca="1">IF(SUM(ListeNonClassée[[#This Row],[Priorisation favorable ]:[Priorisation Défavorable]])=0,"",SUM(ListeNonClassée[[#This Row],[Priorisation favorable ]:[Priorisation Défavorable]]))</f>
        <v/>
      </c>
    </row>
    <row r="351" spans="2:17" ht="12.75" customHeight="1" x14ac:dyDescent="0.2">
      <c r="B351" s="61" t="str" cm="1">
        <f t="array" aca="1" ref="B351" ca="1">IF(ROWS($1:348)&lt;=COUNTA(ListeF),INDEX(MID(ListeF,FIND("]",ListeF)+1,100),ROWS($1:348)),"")</f>
        <v/>
      </c>
      <c r="C351" s="61" t="str" cm="1">
        <f t="array" aca="1" ref="C351" ca="1">IFERROR(INDIRECT(ListeNonClassée[[#This Row],[Liste des opérations]]&amp;"!D10"),"")</f>
        <v/>
      </c>
      <c r="D351" s="137" t="str" cm="1">
        <f t="array" aca="1" ref="D351" ca="1">IFERROR(INDIRECT(ListeNonClassée[[#This Row],[Liste des opérations]]&amp;"!D12"),"")</f>
        <v/>
      </c>
      <c r="E351" s="137" t="str" cm="1">
        <f t="array" aca="1" ref="E351" ca="1">IFERROR(INDIRECT(ListeNonClassée[[#This Row],[Liste des opérations]]&amp;"!g12"),"")</f>
        <v/>
      </c>
      <c r="F351" s="66" t="str" cm="1">
        <f t="array" aca="1" ref="F351" ca="1">IFERROR(INDIRECT(ListeNonClassée[[#This Row],[Liste des opérations]]&amp;"!D65")&amp;"/"&amp;INDIRECT(ListeNonClassée[[#This Row],[Liste des opérations]]&amp;"!E65"),"")</f>
        <v/>
      </c>
      <c r="G351" s="66" t="str" cm="1">
        <f t="array" aca="1" ref="G351" ca="1">IFERROR(INDIRECT(ListeNonClassée[[#This Row],[Liste des opérations]]&amp;"!G65"),"")</f>
        <v/>
      </c>
      <c r="H351" s="66" t="str" cm="1">
        <f t="array" aca="1" ref="H351" ca="1">IFERROR(INDIRECT($B351&amp;"!D66")&amp;"/"&amp;INDIRECT($B351&amp;"!E66"),"")</f>
        <v/>
      </c>
      <c r="I351" s="66" t="str" cm="1">
        <f t="array" aca="1" ref="I351" ca="1">IFERROR(INDIRECT($B351&amp;"!G66"),"")</f>
        <v/>
      </c>
      <c r="J351" s="66" t="str" cm="1">
        <f t="array" aca="1" ref="J351" ca="1">IFERROR(INDIRECT(ListeNonClassée[[#This Row],[Liste des opérations]]&amp;"!D67")&amp;"/"&amp;INDIRECT($B351&amp;"!E67"),"")</f>
        <v/>
      </c>
      <c r="K351" s="66" t="str" cm="1">
        <f t="array" aca="1" ref="K351" ca="1">IFERROR(INDIRECT(ListeNonClassée[[#This Row],[Liste des opérations]]&amp;"!G67"),"")</f>
        <v/>
      </c>
      <c r="L351" s="66" t="str" cm="1">
        <f t="array" aca="1" ref="L351" ca="1">IFERROR(INDIRECT(ListeNonClassée[[#This Row],[Liste des opérations]]&amp;"!D68")&amp;"/"&amp;INDIRECT(ListeNonClassée[[#This Row],[Liste des opérations]]&amp;"!E68"),"")</f>
        <v/>
      </c>
      <c r="M351" s="67" t="str" cm="1">
        <f t="array" aca="1" ref="M351" ca="1">IFERROR(INDIRECT(ListeNonClassée[[#This Row],[Liste des opérations]]&amp;"!D68")/INDIRECT(ListeNonClassée[[#This Row],[Liste des opérations]]&amp;"!E68"),"")</f>
        <v/>
      </c>
      <c r="N351" s="66" t="str" cm="1">
        <f t="array" aca="1" ref="N351" ca="1">IFERROR(INDIRECT(ListeNonClassée[[#This Row],[Liste des opérations]]&amp;"!G68"),"")</f>
        <v/>
      </c>
      <c r="O351" s="139" t="str">
        <f ca="1">IF(ListeNonClassée[[#This Row],[avis]]="favorable",_xlfn.RANK.EQ(ListeNonClassée[[#This Row],[%]],ListeNonClassée[%]),"")</f>
        <v/>
      </c>
      <c r="P351" s="139" t="str">
        <f ca="1">IF(ListeNonClassée[[#This Row],[avis]]="défavorable",_xlfn.RANK.EQ(ListeNonClassée[[#This Row],[%]],ListeNonClassée[%]),"")</f>
        <v/>
      </c>
      <c r="Q351" s="139" t="str">
        <f ca="1">IF(SUM(ListeNonClassée[[#This Row],[Priorisation favorable ]:[Priorisation Défavorable]])=0,"",SUM(ListeNonClassée[[#This Row],[Priorisation favorable ]:[Priorisation Défavorable]]))</f>
        <v/>
      </c>
    </row>
    <row r="352" spans="2:17" ht="12.75" customHeight="1" x14ac:dyDescent="0.2">
      <c r="B352" s="61" t="str" cm="1">
        <f t="array" aca="1" ref="B352" ca="1">IF(ROWS($1:349)&lt;=COUNTA(ListeF),INDEX(MID(ListeF,FIND("]",ListeF)+1,100),ROWS($1:349)),"")</f>
        <v/>
      </c>
      <c r="C352" s="61" t="str" cm="1">
        <f t="array" aca="1" ref="C352" ca="1">IFERROR(INDIRECT(ListeNonClassée[[#This Row],[Liste des opérations]]&amp;"!D10"),"")</f>
        <v/>
      </c>
      <c r="D352" s="137" t="str" cm="1">
        <f t="array" aca="1" ref="D352" ca="1">IFERROR(INDIRECT(ListeNonClassée[[#This Row],[Liste des opérations]]&amp;"!D12"),"")</f>
        <v/>
      </c>
      <c r="E352" s="137" t="str" cm="1">
        <f t="array" aca="1" ref="E352" ca="1">IFERROR(INDIRECT(ListeNonClassée[[#This Row],[Liste des opérations]]&amp;"!g12"),"")</f>
        <v/>
      </c>
      <c r="F352" s="66" t="str" cm="1">
        <f t="array" aca="1" ref="F352" ca="1">IFERROR(INDIRECT(ListeNonClassée[[#This Row],[Liste des opérations]]&amp;"!D65")&amp;"/"&amp;INDIRECT(ListeNonClassée[[#This Row],[Liste des opérations]]&amp;"!E65"),"")</f>
        <v/>
      </c>
      <c r="G352" s="66" t="str" cm="1">
        <f t="array" aca="1" ref="G352" ca="1">IFERROR(INDIRECT(ListeNonClassée[[#This Row],[Liste des opérations]]&amp;"!G65"),"")</f>
        <v/>
      </c>
      <c r="H352" s="66" t="str" cm="1">
        <f t="array" aca="1" ref="H352" ca="1">IFERROR(INDIRECT($B352&amp;"!D66")&amp;"/"&amp;INDIRECT($B352&amp;"!E66"),"")</f>
        <v/>
      </c>
      <c r="I352" s="66" t="str" cm="1">
        <f t="array" aca="1" ref="I352" ca="1">IFERROR(INDIRECT($B352&amp;"!G66"),"")</f>
        <v/>
      </c>
      <c r="J352" s="66" t="str" cm="1">
        <f t="array" aca="1" ref="J352" ca="1">IFERROR(INDIRECT(ListeNonClassée[[#This Row],[Liste des opérations]]&amp;"!D67")&amp;"/"&amp;INDIRECT($B352&amp;"!E67"),"")</f>
        <v/>
      </c>
      <c r="K352" s="66" t="str" cm="1">
        <f t="array" aca="1" ref="K352" ca="1">IFERROR(INDIRECT(ListeNonClassée[[#This Row],[Liste des opérations]]&amp;"!G67"),"")</f>
        <v/>
      </c>
      <c r="L352" s="66" t="str" cm="1">
        <f t="array" aca="1" ref="L352" ca="1">IFERROR(INDIRECT(ListeNonClassée[[#This Row],[Liste des opérations]]&amp;"!D68")&amp;"/"&amp;INDIRECT(ListeNonClassée[[#This Row],[Liste des opérations]]&amp;"!E68"),"")</f>
        <v/>
      </c>
      <c r="M352" s="67" t="str" cm="1">
        <f t="array" aca="1" ref="M352" ca="1">IFERROR(INDIRECT(ListeNonClassée[[#This Row],[Liste des opérations]]&amp;"!D68")/INDIRECT(ListeNonClassée[[#This Row],[Liste des opérations]]&amp;"!E68"),"")</f>
        <v/>
      </c>
      <c r="N352" s="66" t="str" cm="1">
        <f t="array" aca="1" ref="N352" ca="1">IFERROR(INDIRECT(ListeNonClassée[[#This Row],[Liste des opérations]]&amp;"!G68"),"")</f>
        <v/>
      </c>
      <c r="O352" s="139" t="str">
        <f ca="1">IF(ListeNonClassée[[#This Row],[avis]]="favorable",_xlfn.RANK.EQ(ListeNonClassée[[#This Row],[%]],ListeNonClassée[%]),"")</f>
        <v/>
      </c>
      <c r="P352" s="139" t="str">
        <f ca="1">IF(ListeNonClassée[[#This Row],[avis]]="défavorable",_xlfn.RANK.EQ(ListeNonClassée[[#This Row],[%]],ListeNonClassée[%]),"")</f>
        <v/>
      </c>
      <c r="Q352" s="139" t="str">
        <f ca="1">IF(SUM(ListeNonClassée[[#This Row],[Priorisation favorable ]:[Priorisation Défavorable]])=0,"",SUM(ListeNonClassée[[#This Row],[Priorisation favorable ]:[Priorisation Défavorable]]))</f>
        <v/>
      </c>
    </row>
    <row r="353" spans="2:17" ht="12.75" customHeight="1" x14ac:dyDescent="0.2">
      <c r="B353" s="61" t="str" cm="1">
        <f t="array" aca="1" ref="B353" ca="1">IF(ROWS($1:350)&lt;=COUNTA(ListeF),INDEX(MID(ListeF,FIND("]",ListeF)+1,100),ROWS($1:350)),"")</f>
        <v/>
      </c>
      <c r="C353" s="61" t="str" cm="1">
        <f t="array" aca="1" ref="C353" ca="1">IFERROR(INDIRECT(ListeNonClassée[[#This Row],[Liste des opérations]]&amp;"!D10"),"")</f>
        <v/>
      </c>
      <c r="D353" s="137" t="str" cm="1">
        <f t="array" aca="1" ref="D353" ca="1">IFERROR(INDIRECT(ListeNonClassée[[#This Row],[Liste des opérations]]&amp;"!D12"),"")</f>
        <v/>
      </c>
      <c r="E353" s="137" t="str" cm="1">
        <f t="array" aca="1" ref="E353" ca="1">IFERROR(INDIRECT(ListeNonClassée[[#This Row],[Liste des opérations]]&amp;"!g12"),"")</f>
        <v/>
      </c>
      <c r="F353" s="66" t="str" cm="1">
        <f t="array" aca="1" ref="F353" ca="1">IFERROR(INDIRECT(ListeNonClassée[[#This Row],[Liste des opérations]]&amp;"!D65")&amp;"/"&amp;INDIRECT(ListeNonClassée[[#This Row],[Liste des opérations]]&amp;"!E65"),"")</f>
        <v/>
      </c>
      <c r="G353" s="66" t="str" cm="1">
        <f t="array" aca="1" ref="G353" ca="1">IFERROR(INDIRECT(ListeNonClassée[[#This Row],[Liste des opérations]]&amp;"!G65"),"")</f>
        <v/>
      </c>
      <c r="H353" s="66" t="str" cm="1">
        <f t="array" aca="1" ref="H353" ca="1">IFERROR(INDIRECT($B353&amp;"!D66")&amp;"/"&amp;INDIRECT($B353&amp;"!E66"),"")</f>
        <v/>
      </c>
      <c r="I353" s="66" t="str" cm="1">
        <f t="array" aca="1" ref="I353" ca="1">IFERROR(INDIRECT($B353&amp;"!G66"),"")</f>
        <v/>
      </c>
      <c r="J353" s="66" t="str" cm="1">
        <f t="array" aca="1" ref="J353" ca="1">IFERROR(INDIRECT(ListeNonClassée[[#This Row],[Liste des opérations]]&amp;"!D67")&amp;"/"&amp;INDIRECT($B353&amp;"!E67"),"")</f>
        <v/>
      </c>
      <c r="K353" s="66" t="str" cm="1">
        <f t="array" aca="1" ref="K353" ca="1">IFERROR(INDIRECT(ListeNonClassée[[#This Row],[Liste des opérations]]&amp;"!G67"),"")</f>
        <v/>
      </c>
      <c r="L353" s="66" t="str" cm="1">
        <f t="array" aca="1" ref="L353" ca="1">IFERROR(INDIRECT(ListeNonClassée[[#This Row],[Liste des opérations]]&amp;"!D68")&amp;"/"&amp;INDIRECT(ListeNonClassée[[#This Row],[Liste des opérations]]&amp;"!E68"),"")</f>
        <v/>
      </c>
      <c r="M353" s="67" t="str" cm="1">
        <f t="array" aca="1" ref="M353" ca="1">IFERROR(INDIRECT(ListeNonClassée[[#This Row],[Liste des opérations]]&amp;"!D68")/INDIRECT(ListeNonClassée[[#This Row],[Liste des opérations]]&amp;"!E68"),"")</f>
        <v/>
      </c>
      <c r="N353" s="66" t="str" cm="1">
        <f t="array" aca="1" ref="N353" ca="1">IFERROR(INDIRECT(ListeNonClassée[[#This Row],[Liste des opérations]]&amp;"!G68"),"")</f>
        <v/>
      </c>
      <c r="O353" s="139" t="str">
        <f ca="1">IF(ListeNonClassée[[#This Row],[avis]]="favorable",_xlfn.RANK.EQ(ListeNonClassée[[#This Row],[%]],ListeNonClassée[%]),"")</f>
        <v/>
      </c>
      <c r="P353" s="139" t="str">
        <f ca="1">IF(ListeNonClassée[[#This Row],[avis]]="défavorable",_xlfn.RANK.EQ(ListeNonClassée[[#This Row],[%]],ListeNonClassée[%]),"")</f>
        <v/>
      </c>
      <c r="Q353" s="139" t="str">
        <f ca="1">IF(SUM(ListeNonClassée[[#This Row],[Priorisation favorable ]:[Priorisation Défavorable]])=0,"",SUM(ListeNonClassée[[#This Row],[Priorisation favorable ]:[Priorisation Défavorable]]))</f>
        <v/>
      </c>
    </row>
    <row r="354" spans="2:17" ht="12.75" customHeight="1" x14ac:dyDescent="0.2">
      <c r="B354" s="61" t="str" cm="1">
        <f t="array" aca="1" ref="B354" ca="1">IF(ROWS($1:351)&lt;=COUNTA(ListeF),INDEX(MID(ListeF,FIND("]",ListeF)+1,100),ROWS($1:351)),"")</f>
        <v/>
      </c>
      <c r="C354" s="61" t="str" cm="1">
        <f t="array" aca="1" ref="C354" ca="1">IFERROR(INDIRECT(ListeNonClassée[[#This Row],[Liste des opérations]]&amp;"!D10"),"")</f>
        <v/>
      </c>
      <c r="D354" s="137" t="str" cm="1">
        <f t="array" aca="1" ref="D354" ca="1">IFERROR(INDIRECT(ListeNonClassée[[#This Row],[Liste des opérations]]&amp;"!D12"),"")</f>
        <v/>
      </c>
      <c r="E354" s="137" t="str" cm="1">
        <f t="array" aca="1" ref="E354" ca="1">IFERROR(INDIRECT(ListeNonClassée[[#This Row],[Liste des opérations]]&amp;"!g12"),"")</f>
        <v/>
      </c>
      <c r="F354" s="66" t="str" cm="1">
        <f t="array" aca="1" ref="F354" ca="1">IFERROR(INDIRECT(ListeNonClassée[[#This Row],[Liste des opérations]]&amp;"!D65")&amp;"/"&amp;INDIRECT(ListeNonClassée[[#This Row],[Liste des opérations]]&amp;"!E65"),"")</f>
        <v/>
      </c>
      <c r="G354" s="66" t="str" cm="1">
        <f t="array" aca="1" ref="G354" ca="1">IFERROR(INDIRECT(ListeNonClassée[[#This Row],[Liste des opérations]]&amp;"!G65"),"")</f>
        <v/>
      </c>
      <c r="H354" s="66" t="str" cm="1">
        <f t="array" aca="1" ref="H354" ca="1">IFERROR(INDIRECT($B354&amp;"!D66")&amp;"/"&amp;INDIRECT($B354&amp;"!E66"),"")</f>
        <v/>
      </c>
      <c r="I354" s="66" t="str" cm="1">
        <f t="array" aca="1" ref="I354" ca="1">IFERROR(INDIRECT($B354&amp;"!G66"),"")</f>
        <v/>
      </c>
      <c r="J354" s="66" t="str" cm="1">
        <f t="array" aca="1" ref="J354" ca="1">IFERROR(INDIRECT(ListeNonClassée[[#This Row],[Liste des opérations]]&amp;"!D67")&amp;"/"&amp;INDIRECT($B354&amp;"!E67"),"")</f>
        <v/>
      </c>
      <c r="K354" s="66" t="str" cm="1">
        <f t="array" aca="1" ref="K354" ca="1">IFERROR(INDIRECT(ListeNonClassée[[#This Row],[Liste des opérations]]&amp;"!G67"),"")</f>
        <v/>
      </c>
      <c r="L354" s="66" t="str" cm="1">
        <f t="array" aca="1" ref="L354" ca="1">IFERROR(INDIRECT(ListeNonClassée[[#This Row],[Liste des opérations]]&amp;"!D68")&amp;"/"&amp;INDIRECT(ListeNonClassée[[#This Row],[Liste des opérations]]&amp;"!E68"),"")</f>
        <v/>
      </c>
      <c r="M354" s="67" t="str" cm="1">
        <f t="array" aca="1" ref="M354" ca="1">IFERROR(INDIRECT(ListeNonClassée[[#This Row],[Liste des opérations]]&amp;"!D68")/INDIRECT(ListeNonClassée[[#This Row],[Liste des opérations]]&amp;"!E68"),"")</f>
        <v/>
      </c>
      <c r="N354" s="66" t="str" cm="1">
        <f t="array" aca="1" ref="N354" ca="1">IFERROR(INDIRECT(ListeNonClassée[[#This Row],[Liste des opérations]]&amp;"!G68"),"")</f>
        <v/>
      </c>
      <c r="O354" s="139" t="str">
        <f ca="1">IF(ListeNonClassée[[#This Row],[avis]]="favorable",_xlfn.RANK.EQ(ListeNonClassée[[#This Row],[%]],ListeNonClassée[%]),"")</f>
        <v/>
      </c>
      <c r="P354" s="139" t="str">
        <f ca="1">IF(ListeNonClassée[[#This Row],[avis]]="défavorable",_xlfn.RANK.EQ(ListeNonClassée[[#This Row],[%]],ListeNonClassée[%]),"")</f>
        <v/>
      </c>
      <c r="Q354" s="139" t="str">
        <f ca="1">IF(SUM(ListeNonClassée[[#This Row],[Priorisation favorable ]:[Priorisation Défavorable]])=0,"",SUM(ListeNonClassée[[#This Row],[Priorisation favorable ]:[Priorisation Défavorable]]))</f>
        <v/>
      </c>
    </row>
    <row r="355" spans="2:17" ht="12.75" customHeight="1" x14ac:dyDescent="0.2">
      <c r="B355" s="61" t="str" cm="1">
        <f t="array" aca="1" ref="B355" ca="1">IF(ROWS($1:352)&lt;=COUNTA(ListeF),INDEX(MID(ListeF,FIND("]",ListeF)+1,100),ROWS($1:352)),"")</f>
        <v/>
      </c>
      <c r="C355" s="61" t="str" cm="1">
        <f t="array" aca="1" ref="C355" ca="1">IFERROR(INDIRECT(ListeNonClassée[[#This Row],[Liste des opérations]]&amp;"!D10"),"")</f>
        <v/>
      </c>
      <c r="D355" s="137" t="str" cm="1">
        <f t="array" aca="1" ref="D355" ca="1">IFERROR(INDIRECT(ListeNonClassée[[#This Row],[Liste des opérations]]&amp;"!D12"),"")</f>
        <v/>
      </c>
      <c r="E355" s="137" t="str" cm="1">
        <f t="array" aca="1" ref="E355" ca="1">IFERROR(INDIRECT(ListeNonClassée[[#This Row],[Liste des opérations]]&amp;"!g12"),"")</f>
        <v/>
      </c>
      <c r="F355" s="66" t="str" cm="1">
        <f t="array" aca="1" ref="F355" ca="1">IFERROR(INDIRECT(ListeNonClassée[[#This Row],[Liste des opérations]]&amp;"!D65")&amp;"/"&amp;INDIRECT(ListeNonClassée[[#This Row],[Liste des opérations]]&amp;"!E65"),"")</f>
        <v/>
      </c>
      <c r="G355" s="66" t="str" cm="1">
        <f t="array" aca="1" ref="G355" ca="1">IFERROR(INDIRECT(ListeNonClassée[[#This Row],[Liste des opérations]]&amp;"!G65"),"")</f>
        <v/>
      </c>
      <c r="H355" s="66" t="str" cm="1">
        <f t="array" aca="1" ref="H355" ca="1">IFERROR(INDIRECT($B355&amp;"!D66")&amp;"/"&amp;INDIRECT($B355&amp;"!E66"),"")</f>
        <v/>
      </c>
      <c r="I355" s="66" t="str" cm="1">
        <f t="array" aca="1" ref="I355" ca="1">IFERROR(INDIRECT($B355&amp;"!G66"),"")</f>
        <v/>
      </c>
      <c r="J355" s="66" t="str" cm="1">
        <f t="array" aca="1" ref="J355" ca="1">IFERROR(INDIRECT(ListeNonClassée[[#This Row],[Liste des opérations]]&amp;"!D67")&amp;"/"&amp;INDIRECT($B355&amp;"!E67"),"")</f>
        <v/>
      </c>
      <c r="K355" s="66" t="str" cm="1">
        <f t="array" aca="1" ref="K355" ca="1">IFERROR(INDIRECT(ListeNonClassée[[#This Row],[Liste des opérations]]&amp;"!G67"),"")</f>
        <v/>
      </c>
      <c r="L355" s="66" t="str" cm="1">
        <f t="array" aca="1" ref="L355" ca="1">IFERROR(INDIRECT(ListeNonClassée[[#This Row],[Liste des opérations]]&amp;"!D68")&amp;"/"&amp;INDIRECT(ListeNonClassée[[#This Row],[Liste des opérations]]&amp;"!E68"),"")</f>
        <v/>
      </c>
      <c r="M355" s="67" t="str" cm="1">
        <f t="array" aca="1" ref="M355" ca="1">IFERROR(INDIRECT(ListeNonClassée[[#This Row],[Liste des opérations]]&amp;"!D68")/INDIRECT(ListeNonClassée[[#This Row],[Liste des opérations]]&amp;"!E68"),"")</f>
        <v/>
      </c>
      <c r="N355" s="66" t="str" cm="1">
        <f t="array" aca="1" ref="N355" ca="1">IFERROR(INDIRECT(ListeNonClassée[[#This Row],[Liste des opérations]]&amp;"!G68"),"")</f>
        <v/>
      </c>
      <c r="O355" s="139" t="str">
        <f ca="1">IF(ListeNonClassée[[#This Row],[avis]]="favorable",_xlfn.RANK.EQ(ListeNonClassée[[#This Row],[%]],ListeNonClassée[%]),"")</f>
        <v/>
      </c>
      <c r="P355" s="139" t="str">
        <f ca="1">IF(ListeNonClassée[[#This Row],[avis]]="défavorable",_xlfn.RANK.EQ(ListeNonClassée[[#This Row],[%]],ListeNonClassée[%]),"")</f>
        <v/>
      </c>
      <c r="Q355" s="139" t="str">
        <f ca="1">IF(SUM(ListeNonClassée[[#This Row],[Priorisation favorable ]:[Priorisation Défavorable]])=0,"",SUM(ListeNonClassée[[#This Row],[Priorisation favorable ]:[Priorisation Défavorable]]))</f>
        <v/>
      </c>
    </row>
    <row r="356" spans="2:17" ht="12.75" customHeight="1" x14ac:dyDescent="0.2">
      <c r="B356" s="61" t="str" cm="1">
        <f t="array" aca="1" ref="B356" ca="1">IF(ROWS($1:353)&lt;=COUNTA(ListeF),INDEX(MID(ListeF,FIND("]",ListeF)+1,100),ROWS($1:353)),"")</f>
        <v/>
      </c>
      <c r="C356" s="61" t="str" cm="1">
        <f t="array" aca="1" ref="C356" ca="1">IFERROR(INDIRECT(ListeNonClassée[[#This Row],[Liste des opérations]]&amp;"!D10"),"")</f>
        <v/>
      </c>
      <c r="D356" s="137" t="str" cm="1">
        <f t="array" aca="1" ref="D356" ca="1">IFERROR(INDIRECT(ListeNonClassée[[#This Row],[Liste des opérations]]&amp;"!D12"),"")</f>
        <v/>
      </c>
      <c r="E356" s="137" t="str" cm="1">
        <f t="array" aca="1" ref="E356" ca="1">IFERROR(INDIRECT(ListeNonClassée[[#This Row],[Liste des opérations]]&amp;"!g12"),"")</f>
        <v/>
      </c>
      <c r="F356" s="66" t="str" cm="1">
        <f t="array" aca="1" ref="F356" ca="1">IFERROR(INDIRECT(ListeNonClassée[[#This Row],[Liste des opérations]]&amp;"!D65")&amp;"/"&amp;INDIRECT(ListeNonClassée[[#This Row],[Liste des opérations]]&amp;"!E65"),"")</f>
        <v/>
      </c>
      <c r="G356" s="66" t="str" cm="1">
        <f t="array" aca="1" ref="G356" ca="1">IFERROR(INDIRECT(ListeNonClassée[[#This Row],[Liste des opérations]]&amp;"!G65"),"")</f>
        <v/>
      </c>
      <c r="H356" s="66" t="str" cm="1">
        <f t="array" aca="1" ref="H356" ca="1">IFERROR(INDIRECT($B356&amp;"!D66")&amp;"/"&amp;INDIRECT($B356&amp;"!E66"),"")</f>
        <v/>
      </c>
      <c r="I356" s="66" t="str" cm="1">
        <f t="array" aca="1" ref="I356" ca="1">IFERROR(INDIRECT($B356&amp;"!G66"),"")</f>
        <v/>
      </c>
      <c r="J356" s="66" t="str" cm="1">
        <f t="array" aca="1" ref="J356" ca="1">IFERROR(INDIRECT(ListeNonClassée[[#This Row],[Liste des opérations]]&amp;"!D67")&amp;"/"&amp;INDIRECT($B356&amp;"!E67"),"")</f>
        <v/>
      </c>
      <c r="K356" s="66" t="str" cm="1">
        <f t="array" aca="1" ref="K356" ca="1">IFERROR(INDIRECT(ListeNonClassée[[#This Row],[Liste des opérations]]&amp;"!G67"),"")</f>
        <v/>
      </c>
      <c r="L356" s="66" t="str" cm="1">
        <f t="array" aca="1" ref="L356" ca="1">IFERROR(INDIRECT(ListeNonClassée[[#This Row],[Liste des opérations]]&amp;"!D68")&amp;"/"&amp;INDIRECT(ListeNonClassée[[#This Row],[Liste des opérations]]&amp;"!E68"),"")</f>
        <v/>
      </c>
      <c r="M356" s="67" t="str" cm="1">
        <f t="array" aca="1" ref="M356" ca="1">IFERROR(INDIRECT(ListeNonClassée[[#This Row],[Liste des opérations]]&amp;"!D68")/INDIRECT(ListeNonClassée[[#This Row],[Liste des opérations]]&amp;"!E68"),"")</f>
        <v/>
      </c>
      <c r="N356" s="66" t="str" cm="1">
        <f t="array" aca="1" ref="N356" ca="1">IFERROR(INDIRECT(ListeNonClassée[[#This Row],[Liste des opérations]]&amp;"!G68"),"")</f>
        <v/>
      </c>
      <c r="O356" s="139" t="str">
        <f ca="1">IF(ListeNonClassée[[#This Row],[avis]]="favorable",_xlfn.RANK.EQ(ListeNonClassée[[#This Row],[%]],ListeNonClassée[%]),"")</f>
        <v/>
      </c>
      <c r="P356" s="139" t="str">
        <f ca="1">IF(ListeNonClassée[[#This Row],[avis]]="défavorable",_xlfn.RANK.EQ(ListeNonClassée[[#This Row],[%]],ListeNonClassée[%]),"")</f>
        <v/>
      </c>
      <c r="Q356" s="139" t="str">
        <f ca="1">IF(SUM(ListeNonClassée[[#This Row],[Priorisation favorable ]:[Priorisation Défavorable]])=0,"",SUM(ListeNonClassée[[#This Row],[Priorisation favorable ]:[Priorisation Défavorable]]))</f>
        <v/>
      </c>
    </row>
    <row r="357" spans="2:17" ht="12.75" customHeight="1" x14ac:dyDescent="0.2">
      <c r="B357" s="61" t="str" cm="1">
        <f t="array" aca="1" ref="B357" ca="1">IF(ROWS($1:354)&lt;=COUNTA(ListeF),INDEX(MID(ListeF,FIND("]",ListeF)+1,100),ROWS($1:354)),"")</f>
        <v/>
      </c>
      <c r="C357" s="61" t="str" cm="1">
        <f t="array" aca="1" ref="C357" ca="1">IFERROR(INDIRECT(ListeNonClassée[[#This Row],[Liste des opérations]]&amp;"!D10"),"")</f>
        <v/>
      </c>
      <c r="D357" s="137" t="str" cm="1">
        <f t="array" aca="1" ref="D357" ca="1">IFERROR(INDIRECT(ListeNonClassée[[#This Row],[Liste des opérations]]&amp;"!D12"),"")</f>
        <v/>
      </c>
      <c r="E357" s="137" t="str" cm="1">
        <f t="array" aca="1" ref="E357" ca="1">IFERROR(INDIRECT(ListeNonClassée[[#This Row],[Liste des opérations]]&amp;"!g12"),"")</f>
        <v/>
      </c>
      <c r="F357" s="66" t="str" cm="1">
        <f t="array" aca="1" ref="F357" ca="1">IFERROR(INDIRECT(ListeNonClassée[[#This Row],[Liste des opérations]]&amp;"!D65")&amp;"/"&amp;INDIRECT(ListeNonClassée[[#This Row],[Liste des opérations]]&amp;"!E65"),"")</f>
        <v/>
      </c>
      <c r="G357" s="66" t="str" cm="1">
        <f t="array" aca="1" ref="G357" ca="1">IFERROR(INDIRECT(ListeNonClassée[[#This Row],[Liste des opérations]]&amp;"!G65"),"")</f>
        <v/>
      </c>
      <c r="H357" s="66" t="str" cm="1">
        <f t="array" aca="1" ref="H357" ca="1">IFERROR(INDIRECT($B357&amp;"!D66")&amp;"/"&amp;INDIRECT($B357&amp;"!E66"),"")</f>
        <v/>
      </c>
      <c r="I357" s="66" t="str" cm="1">
        <f t="array" aca="1" ref="I357" ca="1">IFERROR(INDIRECT($B357&amp;"!G66"),"")</f>
        <v/>
      </c>
      <c r="J357" s="66" t="str" cm="1">
        <f t="array" aca="1" ref="J357" ca="1">IFERROR(INDIRECT(ListeNonClassée[[#This Row],[Liste des opérations]]&amp;"!D67")&amp;"/"&amp;INDIRECT($B357&amp;"!E67"),"")</f>
        <v/>
      </c>
      <c r="K357" s="66" t="str" cm="1">
        <f t="array" aca="1" ref="K357" ca="1">IFERROR(INDIRECT(ListeNonClassée[[#This Row],[Liste des opérations]]&amp;"!G67"),"")</f>
        <v/>
      </c>
      <c r="L357" s="66" t="str" cm="1">
        <f t="array" aca="1" ref="L357" ca="1">IFERROR(INDIRECT(ListeNonClassée[[#This Row],[Liste des opérations]]&amp;"!D68")&amp;"/"&amp;INDIRECT(ListeNonClassée[[#This Row],[Liste des opérations]]&amp;"!E68"),"")</f>
        <v/>
      </c>
      <c r="M357" s="67" t="str" cm="1">
        <f t="array" aca="1" ref="M357" ca="1">IFERROR(INDIRECT(ListeNonClassée[[#This Row],[Liste des opérations]]&amp;"!D68")/INDIRECT(ListeNonClassée[[#This Row],[Liste des opérations]]&amp;"!E68"),"")</f>
        <v/>
      </c>
      <c r="N357" s="66" t="str" cm="1">
        <f t="array" aca="1" ref="N357" ca="1">IFERROR(INDIRECT(ListeNonClassée[[#This Row],[Liste des opérations]]&amp;"!G68"),"")</f>
        <v/>
      </c>
      <c r="O357" s="139" t="str">
        <f ca="1">IF(ListeNonClassée[[#This Row],[avis]]="favorable",_xlfn.RANK.EQ(ListeNonClassée[[#This Row],[%]],ListeNonClassée[%]),"")</f>
        <v/>
      </c>
      <c r="P357" s="139" t="str">
        <f ca="1">IF(ListeNonClassée[[#This Row],[avis]]="défavorable",_xlfn.RANK.EQ(ListeNonClassée[[#This Row],[%]],ListeNonClassée[%]),"")</f>
        <v/>
      </c>
      <c r="Q357" s="139" t="str">
        <f ca="1">IF(SUM(ListeNonClassée[[#This Row],[Priorisation favorable ]:[Priorisation Défavorable]])=0,"",SUM(ListeNonClassée[[#This Row],[Priorisation favorable ]:[Priorisation Défavorable]]))</f>
        <v/>
      </c>
    </row>
    <row r="358" spans="2:17" ht="12.75" customHeight="1" x14ac:dyDescent="0.2">
      <c r="B358" s="61" t="str" cm="1">
        <f t="array" aca="1" ref="B358" ca="1">IF(ROWS($1:355)&lt;=COUNTA(ListeF),INDEX(MID(ListeF,FIND("]",ListeF)+1,100),ROWS($1:355)),"")</f>
        <v/>
      </c>
      <c r="C358" s="61" t="str" cm="1">
        <f t="array" aca="1" ref="C358" ca="1">IFERROR(INDIRECT(ListeNonClassée[[#This Row],[Liste des opérations]]&amp;"!D10"),"")</f>
        <v/>
      </c>
      <c r="D358" s="137" t="str" cm="1">
        <f t="array" aca="1" ref="D358" ca="1">IFERROR(INDIRECT(ListeNonClassée[[#This Row],[Liste des opérations]]&amp;"!D12"),"")</f>
        <v/>
      </c>
      <c r="E358" s="137" t="str" cm="1">
        <f t="array" aca="1" ref="E358" ca="1">IFERROR(INDIRECT(ListeNonClassée[[#This Row],[Liste des opérations]]&amp;"!g12"),"")</f>
        <v/>
      </c>
      <c r="F358" s="66" t="str" cm="1">
        <f t="array" aca="1" ref="F358" ca="1">IFERROR(INDIRECT(ListeNonClassée[[#This Row],[Liste des opérations]]&amp;"!D65")&amp;"/"&amp;INDIRECT(ListeNonClassée[[#This Row],[Liste des opérations]]&amp;"!E65"),"")</f>
        <v/>
      </c>
      <c r="G358" s="66" t="str" cm="1">
        <f t="array" aca="1" ref="G358" ca="1">IFERROR(INDIRECT(ListeNonClassée[[#This Row],[Liste des opérations]]&amp;"!G65"),"")</f>
        <v/>
      </c>
      <c r="H358" s="66" t="str" cm="1">
        <f t="array" aca="1" ref="H358" ca="1">IFERROR(INDIRECT($B358&amp;"!D66")&amp;"/"&amp;INDIRECT($B358&amp;"!E66"),"")</f>
        <v/>
      </c>
      <c r="I358" s="66" t="str" cm="1">
        <f t="array" aca="1" ref="I358" ca="1">IFERROR(INDIRECT($B358&amp;"!G66"),"")</f>
        <v/>
      </c>
      <c r="J358" s="66" t="str" cm="1">
        <f t="array" aca="1" ref="J358" ca="1">IFERROR(INDIRECT(ListeNonClassée[[#This Row],[Liste des opérations]]&amp;"!D67")&amp;"/"&amp;INDIRECT($B358&amp;"!E67"),"")</f>
        <v/>
      </c>
      <c r="K358" s="66" t="str" cm="1">
        <f t="array" aca="1" ref="K358" ca="1">IFERROR(INDIRECT(ListeNonClassée[[#This Row],[Liste des opérations]]&amp;"!G67"),"")</f>
        <v/>
      </c>
      <c r="L358" s="66" t="str" cm="1">
        <f t="array" aca="1" ref="L358" ca="1">IFERROR(INDIRECT(ListeNonClassée[[#This Row],[Liste des opérations]]&amp;"!D68")&amp;"/"&amp;INDIRECT(ListeNonClassée[[#This Row],[Liste des opérations]]&amp;"!E68"),"")</f>
        <v/>
      </c>
      <c r="M358" s="67" t="str" cm="1">
        <f t="array" aca="1" ref="M358" ca="1">IFERROR(INDIRECT(ListeNonClassée[[#This Row],[Liste des opérations]]&amp;"!D68")/INDIRECT(ListeNonClassée[[#This Row],[Liste des opérations]]&amp;"!E68"),"")</f>
        <v/>
      </c>
      <c r="N358" s="66" t="str" cm="1">
        <f t="array" aca="1" ref="N358" ca="1">IFERROR(INDIRECT(ListeNonClassée[[#This Row],[Liste des opérations]]&amp;"!G68"),"")</f>
        <v/>
      </c>
      <c r="O358" s="139" t="str">
        <f ca="1">IF(ListeNonClassée[[#This Row],[avis]]="favorable",_xlfn.RANK.EQ(ListeNonClassée[[#This Row],[%]],ListeNonClassée[%]),"")</f>
        <v/>
      </c>
      <c r="P358" s="139" t="str">
        <f ca="1">IF(ListeNonClassée[[#This Row],[avis]]="défavorable",_xlfn.RANK.EQ(ListeNonClassée[[#This Row],[%]],ListeNonClassée[%]),"")</f>
        <v/>
      </c>
      <c r="Q358" s="139" t="str">
        <f ca="1">IF(SUM(ListeNonClassée[[#This Row],[Priorisation favorable ]:[Priorisation Défavorable]])=0,"",SUM(ListeNonClassée[[#This Row],[Priorisation favorable ]:[Priorisation Défavorable]]))</f>
        <v/>
      </c>
    </row>
    <row r="359" spans="2:17" ht="12.75" customHeight="1" x14ac:dyDescent="0.2">
      <c r="B359" s="61" t="str" cm="1">
        <f t="array" aca="1" ref="B359" ca="1">IF(ROWS($1:356)&lt;=COUNTA(ListeF),INDEX(MID(ListeF,FIND("]",ListeF)+1,100),ROWS($1:356)),"")</f>
        <v/>
      </c>
      <c r="C359" s="61" t="str" cm="1">
        <f t="array" aca="1" ref="C359" ca="1">IFERROR(INDIRECT(ListeNonClassée[[#This Row],[Liste des opérations]]&amp;"!D10"),"")</f>
        <v/>
      </c>
      <c r="D359" s="137" t="str" cm="1">
        <f t="array" aca="1" ref="D359" ca="1">IFERROR(INDIRECT(ListeNonClassée[[#This Row],[Liste des opérations]]&amp;"!D12"),"")</f>
        <v/>
      </c>
      <c r="E359" s="137" t="str" cm="1">
        <f t="array" aca="1" ref="E359" ca="1">IFERROR(INDIRECT(ListeNonClassée[[#This Row],[Liste des opérations]]&amp;"!g12"),"")</f>
        <v/>
      </c>
      <c r="F359" s="66" t="str" cm="1">
        <f t="array" aca="1" ref="F359" ca="1">IFERROR(INDIRECT(ListeNonClassée[[#This Row],[Liste des opérations]]&amp;"!D65")&amp;"/"&amp;INDIRECT(ListeNonClassée[[#This Row],[Liste des opérations]]&amp;"!E65"),"")</f>
        <v/>
      </c>
      <c r="G359" s="66" t="str" cm="1">
        <f t="array" aca="1" ref="G359" ca="1">IFERROR(INDIRECT(ListeNonClassée[[#This Row],[Liste des opérations]]&amp;"!G65"),"")</f>
        <v/>
      </c>
      <c r="H359" s="66" t="str" cm="1">
        <f t="array" aca="1" ref="H359" ca="1">IFERROR(INDIRECT($B359&amp;"!D66")&amp;"/"&amp;INDIRECT($B359&amp;"!E66"),"")</f>
        <v/>
      </c>
      <c r="I359" s="66" t="str" cm="1">
        <f t="array" aca="1" ref="I359" ca="1">IFERROR(INDIRECT($B359&amp;"!G66"),"")</f>
        <v/>
      </c>
      <c r="J359" s="66" t="str" cm="1">
        <f t="array" aca="1" ref="J359" ca="1">IFERROR(INDIRECT(ListeNonClassée[[#This Row],[Liste des opérations]]&amp;"!D67")&amp;"/"&amp;INDIRECT($B359&amp;"!E67"),"")</f>
        <v/>
      </c>
      <c r="K359" s="66" t="str" cm="1">
        <f t="array" aca="1" ref="K359" ca="1">IFERROR(INDIRECT(ListeNonClassée[[#This Row],[Liste des opérations]]&amp;"!G67"),"")</f>
        <v/>
      </c>
      <c r="L359" s="66" t="str" cm="1">
        <f t="array" aca="1" ref="L359" ca="1">IFERROR(INDIRECT(ListeNonClassée[[#This Row],[Liste des opérations]]&amp;"!D68")&amp;"/"&amp;INDIRECT(ListeNonClassée[[#This Row],[Liste des opérations]]&amp;"!E68"),"")</f>
        <v/>
      </c>
      <c r="M359" s="67" t="str" cm="1">
        <f t="array" aca="1" ref="M359" ca="1">IFERROR(INDIRECT(ListeNonClassée[[#This Row],[Liste des opérations]]&amp;"!D68")/INDIRECT(ListeNonClassée[[#This Row],[Liste des opérations]]&amp;"!E68"),"")</f>
        <v/>
      </c>
      <c r="N359" s="66" t="str" cm="1">
        <f t="array" aca="1" ref="N359" ca="1">IFERROR(INDIRECT(ListeNonClassée[[#This Row],[Liste des opérations]]&amp;"!G68"),"")</f>
        <v/>
      </c>
      <c r="O359" s="139" t="str">
        <f ca="1">IF(ListeNonClassée[[#This Row],[avis]]="favorable",_xlfn.RANK.EQ(ListeNonClassée[[#This Row],[%]],ListeNonClassée[%]),"")</f>
        <v/>
      </c>
      <c r="P359" s="139" t="str">
        <f ca="1">IF(ListeNonClassée[[#This Row],[avis]]="défavorable",_xlfn.RANK.EQ(ListeNonClassée[[#This Row],[%]],ListeNonClassée[%]),"")</f>
        <v/>
      </c>
      <c r="Q359" s="139" t="str">
        <f ca="1">IF(SUM(ListeNonClassée[[#This Row],[Priorisation favorable ]:[Priorisation Défavorable]])=0,"",SUM(ListeNonClassée[[#This Row],[Priorisation favorable ]:[Priorisation Défavorable]]))</f>
        <v/>
      </c>
    </row>
    <row r="360" spans="2:17" ht="12.75" customHeight="1" x14ac:dyDescent="0.2">
      <c r="B360" s="61" t="str" cm="1">
        <f t="array" aca="1" ref="B360" ca="1">IF(ROWS($1:357)&lt;=COUNTA(ListeF),INDEX(MID(ListeF,FIND("]",ListeF)+1,100),ROWS($1:357)),"")</f>
        <v/>
      </c>
      <c r="C360" s="61" t="str" cm="1">
        <f t="array" aca="1" ref="C360" ca="1">IFERROR(INDIRECT(ListeNonClassée[[#This Row],[Liste des opérations]]&amp;"!D10"),"")</f>
        <v/>
      </c>
      <c r="D360" s="137" t="str" cm="1">
        <f t="array" aca="1" ref="D360" ca="1">IFERROR(INDIRECT(ListeNonClassée[[#This Row],[Liste des opérations]]&amp;"!D12"),"")</f>
        <v/>
      </c>
      <c r="E360" s="137" t="str" cm="1">
        <f t="array" aca="1" ref="E360" ca="1">IFERROR(INDIRECT(ListeNonClassée[[#This Row],[Liste des opérations]]&amp;"!g12"),"")</f>
        <v/>
      </c>
      <c r="F360" s="66" t="str" cm="1">
        <f t="array" aca="1" ref="F360" ca="1">IFERROR(INDIRECT(ListeNonClassée[[#This Row],[Liste des opérations]]&amp;"!D65")&amp;"/"&amp;INDIRECT(ListeNonClassée[[#This Row],[Liste des opérations]]&amp;"!E65"),"")</f>
        <v/>
      </c>
      <c r="G360" s="66" t="str" cm="1">
        <f t="array" aca="1" ref="G360" ca="1">IFERROR(INDIRECT(ListeNonClassée[[#This Row],[Liste des opérations]]&amp;"!G65"),"")</f>
        <v/>
      </c>
      <c r="H360" s="66" t="str" cm="1">
        <f t="array" aca="1" ref="H360" ca="1">IFERROR(INDIRECT($B360&amp;"!D66")&amp;"/"&amp;INDIRECT($B360&amp;"!E66"),"")</f>
        <v/>
      </c>
      <c r="I360" s="66" t="str" cm="1">
        <f t="array" aca="1" ref="I360" ca="1">IFERROR(INDIRECT($B360&amp;"!G66"),"")</f>
        <v/>
      </c>
      <c r="J360" s="66" t="str" cm="1">
        <f t="array" aca="1" ref="J360" ca="1">IFERROR(INDIRECT(ListeNonClassée[[#This Row],[Liste des opérations]]&amp;"!D67")&amp;"/"&amp;INDIRECT($B360&amp;"!E67"),"")</f>
        <v/>
      </c>
      <c r="K360" s="66" t="str" cm="1">
        <f t="array" aca="1" ref="K360" ca="1">IFERROR(INDIRECT(ListeNonClassée[[#This Row],[Liste des opérations]]&amp;"!G67"),"")</f>
        <v/>
      </c>
      <c r="L360" s="66" t="str" cm="1">
        <f t="array" aca="1" ref="L360" ca="1">IFERROR(INDIRECT(ListeNonClassée[[#This Row],[Liste des opérations]]&amp;"!D68")&amp;"/"&amp;INDIRECT(ListeNonClassée[[#This Row],[Liste des opérations]]&amp;"!E68"),"")</f>
        <v/>
      </c>
      <c r="M360" s="67" t="str" cm="1">
        <f t="array" aca="1" ref="M360" ca="1">IFERROR(INDIRECT(ListeNonClassée[[#This Row],[Liste des opérations]]&amp;"!D68")/INDIRECT(ListeNonClassée[[#This Row],[Liste des opérations]]&amp;"!E68"),"")</f>
        <v/>
      </c>
      <c r="N360" s="66" t="str" cm="1">
        <f t="array" aca="1" ref="N360" ca="1">IFERROR(INDIRECT(ListeNonClassée[[#This Row],[Liste des opérations]]&amp;"!G68"),"")</f>
        <v/>
      </c>
      <c r="O360" s="139" t="str">
        <f ca="1">IF(ListeNonClassée[[#This Row],[avis]]="favorable",_xlfn.RANK.EQ(ListeNonClassée[[#This Row],[%]],ListeNonClassée[%]),"")</f>
        <v/>
      </c>
      <c r="P360" s="139" t="str">
        <f ca="1">IF(ListeNonClassée[[#This Row],[avis]]="défavorable",_xlfn.RANK.EQ(ListeNonClassée[[#This Row],[%]],ListeNonClassée[%]),"")</f>
        <v/>
      </c>
      <c r="Q360" s="139" t="str">
        <f ca="1">IF(SUM(ListeNonClassée[[#This Row],[Priorisation favorable ]:[Priorisation Défavorable]])=0,"",SUM(ListeNonClassée[[#This Row],[Priorisation favorable ]:[Priorisation Défavorable]]))</f>
        <v/>
      </c>
    </row>
    <row r="361" spans="2:17" ht="12.75" customHeight="1" x14ac:dyDescent="0.2">
      <c r="B361" s="61" t="str" cm="1">
        <f t="array" aca="1" ref="B361" ca="1">IF(ROWS($1:358)&lt;=COUNTA(ListeF),INDEX(MID(ListeF,FIND("]",ListeF)+1,100),ROWS($1:358)),"")</f>
        <v/>
      </c>
      <c r="C361" s="61" t="str" cm="1">
        <f t="array" aca="1" ref="C361" ca="1">IFERROR(INDIRECT(ListeNonClassée[[#This Row],[Liste des opérations]]&amp;"!D10"),"")</f>
        <v/>
      </c>
      <c r="D361" s="137" t="str" cm="1">
        <f t="array" aca="1" ref="D361" ca="1">IFERROR(INDIRECT(ListeNonClassée[[#This Row],[Liste des opérations]]&amp;"!D12"),"")</f>
        <v/>
      </c>
      <c r="E361" s="137" t="str" cm="1">
        <f t="array" aca="1" ref="E361" ca="1">IFERROR(INDIRECT(ListeNonClassée[[#This Row],[Liste des opérations]]&amp;"!g12"),"")</f>
        <v/>
      </c>
      <c r="F361" s="66" t="str" cm="1">
        <f t="array" aca="1" ref="F361" ca="1">IFERROR(INDIRECT(ListeNonClassée[[#This Row],[Liste des opérations]]&amp;"!D65")&amp;"/"&amp;INDIRECT(ListeNonClassée[[#This Row],[Liste des opérations]]&amp;"!E65"),"")</f>
        <v/>
      </c>
      <c r="G361" s="66" t="str" cm="1">
        <f t="array" aca="1" ref="G361" ca="1">IFERROR(INDIRECT(ListeNonClassée[[#This Row],[Liste des opérations]]&amp;"!G65"),"")</f>
        <v/>
      </c>
      <c r="H361" s="66" t="str" cm="1">
        <f t="array" aca="1" ref="H361" ca="1">IFERROR(INDIRECT($B361&amp;"!D66")&amp;"/"&amp;INDIRECT($B361&amp;"!E66"),"")</f>
        <v/>
      </c>
      <c r="I361" s="66" t="str" cm="1">
        <f t="array" aca="1" ref="I361" ca="1">IFERROR(INDIRECT($B361&amp;"!G66"),"")</f>
        <v/>
      </c>
      <c r="J361" s="66" t="str" cm="1">
        <f t="array" aca="1" ref="J361" ca="1">IFERROR(INDIRECT(ListeNonClassée[[#This Row],[Liste des opérations]]&amp;"!D67")&amp;"/"&amp;INDIRECT($B361&amp;"!E67"),"")</f>
        <v/>
      </c>
      <c r="K361" s="66" t="str" cm="1">
        <f t="array" aca="1" ref="K361" ca="1">IFERROR(INDIRECT(ListeNonClassée[[#This Row],[Liste des opérations]]&amp;"!G67"),"")</f>
        <v/>
      </c>
      <c r="L361" s="66" t="str" cm="1">
        <f t="array" aca="1" ref="L361" ca="1">IFERROR(INDIRECT(ListeNonClassée[[#This Row],[Liste des opérations]]&amp;"!D68")&amp;"/"&amp;INDIRECT(ListeNonClassée[[#This Row],[Liste des opérations]]&amp;"!E68"),"")</f>
        <v/>
      </c>
      <c r="M361" s="67" t="str" cm="1">
        <f t="array" aca="1" ref="M361" ca="1">IFERROR(INDIRECT(ListeNonClassée[[#This Row],[Liste des opérations]]&amp;"!D68")/INDIRECT(ListeNonClassée[[#This Row],[Liste des opérations]]&amp;"!E68"),"")</f>
        <v/>
      </c>
      <c r="N361" s="66" t="str" cm="1">
        <f t="array" aca="1" ref="N361" ca="1">IFERROR(INDIRECT(ListeNonClassée[[#This Row],[Liste des opérations]]&amp;"!G68"),"")</f>
        <v/>
      </c>
      <c r="O361" s="139" t="str">
        <f ca="1">IF(ListeNonClassée[[#This Row],[avis]]="favorable",_xlfn.RANK.EQ(ListeNonClassée[[#This Row],[%]],ListeNonClassée[%]),"")</f>
        <v/>
      </c>
      <c r="P361" s="139" t="str">
        <f ca="1">IF(ListeNonClassée[[#This Row],[avis]]="défavorable",_xlfn.RANK.EQ(ListeNonClassée[[#This Row],[%]],ListeNonClassée[%]),"")</f>
        <v/>
      </c>
      <c r="Q361" s="139" t="str">
        <f ca="1">IF(SUM(ListeNonClassée[[#This Row],[Priorisation favorable ]:[Priorisation Défavorable]])=0,"",SUM(ListeNonClassée[[#This Row],[Priorisation favorable ]:[Priorisation Défavorable]]))</f>
        <v/>
      </c>
    </row>
    <row r="362" spans="2:17" ht="12.75" customHeight="1" x14ac:dyDescent="0.2">
      <c r="B362" s="61" t="str" cm="1">
        <f t="array" aca="1" ref="B362" ca="1">IF(ROWS($1:359)&lt;=COUNTA(ListeF),INDEX(MID(ListeF,FIND("]",ListeF)+1,100),ROWS($1:359)),"")</f>
        <v/>
      </c>
      <c r="C362" s="61" t="str" cm="1">
        <f t="array" aca="1" ref="C362" ca="1">IFERROR(INDIRECT(ListeNonClassée[[#This Row],[Liste des opérations]]&amp;"!D10"),"")</f>
        <v/>
      </c>
      <c r="D362" s="137" t="str" cm="1">
        <f t="array" aca="1" ref="D362" ca="1">IFERROR(INDIRECT(ListeNonClassée[[#This Row],[Liste des opérations]]&amp;"!D12"),"")</f>
        <v/>
      </c>
      <c r="E362" s="137" t="str" cm="1">
        <f t="array" aca="1" ref="E362" ca="1">IFERROR(INDIRECT(ListeNonClassée[[#This Row],[Liste des opérations]]&amp;"!g12"),"")</f>
        <v/>
      </c>
      <c r="F362" s="66" t="str" cm="1">
        <f t="array" aca="1" ref="F362" ca="1">IFERROR(INDIRECT(ListeNonClassée[[#This Row],[Liste des opérations]]&amp;"!D65")&amp;"/"&amp;INDIRECT(ListeNonClassée[[#This Row],[Liste des opérations]]&amp;"!E65"),"")</f>
        <v/>
      </c>
      <c r="G362" s="66" t="str" cm="1">
        <f t="array" aca="1" ref="G362" ca="1">IFERROR(INDIRECT(ListeNonClassée[[#This Row],[Liste des opérations]]&amp;"!G65"),"")</f>
        <v/>
      </c>
      <c r="H362" s="66" t="str" cm="1">
        <f t="array" aca="1" ref="H362" ca="1">IFERROR(INDIRECT($B362&amp;"!D66")&amp;"/"&amp;INDIRECT($B362&amp;"!E66"),"")</f>
        <v/>
      </c>
      <c r="I362" s="66" t="str" cm="1">
        <f t="array" aca="1" ref="I362" ca="1">IFERROR(INDIRECT($B362&amp;"!G66"),"")</f>
        <v/>
      </c>
      <c r="J362" s="66" t="str" cm="1">
        <f t="array" aca="1" ref="J362" ca="1">IFERROR(INDIRECT(ListeNonClassée[[#This Row],[Liste des opérations]]&amp;"!D67")&amp;"/"&amp;INDIRECT($B362&amp;"!E67"),"")</f>
        <v/>
      </c>
      <c r="K362" s="66" t="str" cm="1">
        <f t="array" aca="1" ref="K362" ca="1">IFERROR(INDIRECT(ListeNonClassée[[#This Row],[Liste des opérations]]&amp;"!G67"),"")</f>
        <v/>
      </c>
      <c r="L362" s="66" t="str" cm="1">
        <f t="array" aca="1" ref="L362" ca="1">IFERROR(INDIRECT(ListeNonClassée[[#This Row],[Liste des opérations]]&amp;"!D68")&amp;"/"&amp;INDIRECT(ListeNonClassée[[#This Row],[Liste des opérations]]&amp;"!E68"),"")</f>
        <v/>
      </c>
      <c r="M362" s="67" t="str" cm="1">
        <f t="array" aca="1" ref="M362" ca="1">IFERROR(INDIRECT(ListeNonClassée[[#This Row],[Liste des opérations]]&amp;"!D68")/INDIRECT(ListeNonClassée[[#This Row],[Liste des opérations]]&amp;"!E68"),"")</f>
        <v/>
      </c>
      <c r="N362" s="66" t="str" cm="1">
        <f t="array" aca="1" ref="N362" ca="1">IFERROR(INDIRECT(ListeNonClassée[[#This Row],[Liste des opérations]]&amp;"!G68"),"")</f>
        <v/>
      </c>
      <c r="O362" s="139" t="str">
        <f ca="1">IF(ListeNonClassée[[#This Row],[avis]]="favorable",_xlfn.RANK.EQ(ListeNonClassée[[#This Row],[%]],ListeNonClassée[%]),"")</f>
        <v/>
      </c>
      <c r="P362" s="139" t="str">
        <f ca="1">IF(ListeNonClassée[[#This Row],[avis]]="défavorable",_xlfn.RANK.EQ(ListeNonClassée[[#This Row],[%]],ListeNonClassée[%]),"")</f>
        <v/>
      </c>
      <c r="Q362" s="139" t="str">
        <f ca="1">IF(SUM(ListeNonClassée[[#This Row],[Priorisation favorable ]:[Priorisation Défavorable]])=0,"",SUM(ListeNonClassée[[#This Row],[Priorisation favorable ]:[Priorisation Défavorable]]))</f>
        <v/>
      </c>
    </row>
    <row r="363" spans="2:17" ht="12.75" customHeight="1" x14ac:dyDescent="0.2">
      <c r="B363" s="61" t="str" cm="1">
        <f t="array" aca="1" ref="B363" ca="1">IF(ROWS($1:360)&lt;=COUNTA(ListeF),INDEX(MID(ListeF,FIND("]",ListeF)+1,100),ROWS($1:360)),"")</f>
        <v/>
      </c>
      <c r="C363" s="61" t="str" cm="1">
        <f t="array" aca="1" ref="C363" ca="1">IFERROR(INDIRECT(ListeNonClassée[[#This Row],[Liste des opérations]]&amp;"!D10"),"")</f>
        <v/>
      </c>
      <c r="D363" s="137" t="str" cm="1">
        <f t="array" aca="1" ref="D363" ca="1">IFERROR(INDIRECT(ListeNonClassée[[#This Row],[Liste des opérations]]&amp;"!D12"),"")</f>
        <v/>
      </c>
      <c r="E363" s="137" t="str" cm="1">
        <f t="array" aca="1" ref="E363" ca="1">IFERROR(INDIRECT(ListeNonClassée[[#This Row],[Liste des opérations]]&amp;"!g12"),"")</f>
        <v/>
      </c>
      <c r="F363" s="66" t="str" cm="1">
        <f t="array" aca="1" ref="F363" ca="1">IFERROR(INDIRECT(ListeNonClassée[[#This Row],[Liste des opérations]]&amp;"!D65")&amp;"/"&amp;INDIRECT(ListeNonClassée[[#This Row],[Liste des opérations]]&amp;"!E65"),"")</f>
        <v/>
      </c>
      <c r="G363" s="66" t="str" cm="1">
        <f t="array" aca="1" ref="G363" ca="1">IFERROR(INDIRECT(ListeNonClassée[[#This Row],[Liste des opérations]]&amp;"!G65"),"")</f>
        <v/>
      </c>
      <c r="H363" s="66" t="str" cm="1">
        <f t="array" aca="1" ref="H363" ca="1">IFERROR(INDIRECT($B363&amp;"!D66")&amp;"/"&amp;INDIRECT($B363&amp;"!E66"),"")</f>
        <v/>
      </c>
      <c r="I363" s="66" t="str" cm="1">
        <f t="array" aca="1" ref="I363" ca="1">IFERROR(INDIRECT($B363&amp;"!G66"),"")</f>
        <v/>
      </c>
      <c r="J363" s="66" t="str" cm="1">
        <f t="array" aca="1" ref="J363" ca="1">IFERROR(INDIRECT(ListeNonClassée[[#This Row],[Liste des opérations]]&amp;"!D67")&amp;"/"&amp;INDIRECT($B363&amp;"!E67"),"")</f>
        <v/>
      </c>
      <c r="K363" s="66" t="str" cm="1">
        <f t="array" aca="1" ref="K363" ca="1">IFERROR(INDIRECT(ListeNonClassée[[#This Row],[Liste des opérations]]&amp;"!G67"),"")</f>
        <v/>
      </c>
      <c r="L363" s="66" t="str" cm="1">
        <f t="array" aca="1" ref="L363" ca="1">IFERROR(INDIRECT(ListeNonClassée[[#This Row],[Liste des opérations]]&amp;"!D68")&amp;"/"&amp;INDIRECT(ListeNonClassée[[#This Row],[Liste des opérations]]&amp;"!E68"),"")</f>
        <v/>
      </c>
      <c r="M363" s="67" t="str" cm="1">
        <f t="array" aca="1" ref="M363" ca="1">IFERROR(INDIRECT(ListeNonClassée[[#This Row],[Liste des opérations]]&amp;"!D68")/INDIRECT(ListeNonClassée[[#This Row],[Liste des opérations]]&amp;"!E68"),"")</f>
        <v/>
      </c>
      <c r="N363" s="66" t="str" cm="1">
        <f t="array" aca="1" ref="N363" ca="1">IFERROR(INDIRECT(ListeNonClassée[[#This Row],[Liste des opérations]]&amp;"!G68"),"")</f>
        <v/>
      </c>
      <c r="O363" s="139" t="str">
        <f ca="1">IF(ListeNonClassée[[#This Row],[avis]]="favorable",_xlfn.RANK.EQ(ListeNonClassée[[#This Row],[%]],ListeNonClassée[%]),"")</f>
        <v/>
      </c>
      <c r="P363" s="139" t="str">
        <f ca="1">IF(ListeNonClassée[[#This Row],[avis]]="défavorable",_xlfn.RANK.EQ(ListeNonClassée[[#This Row],[%]],ListeNonClassée[%]),"")</f>
        <v/>
      </c>
      <c r="Q363" s="139" t="str">
        <f ca="1">IF(SUM(ListeNonClassée[[#This Row],[Priorisation favorable ]:[Priorisation Défavorable]])=0,"",SUM(ListeNonClassée[[#This Row],[Priorisation favorable ]:[Priorisation Défavorable]]))</f>
        <v/>
      </c>
    </row>
    <row r="364" spans="2:17" ht="12.75" customHeight="1" x14ac:dyDescent="0.2">
      <c r="B364" s="61" t="str" cm="1">
        <f t="array" aca="1" ref="B364" ca="1">IF(ROWS($1:361)&lt;=COUNTA(ListeF),INDEX(MID(ListeF,FIND("]",ListeF)+1,100),ROWS($1:361)),"")</f>
        <v/>
      </c>
      <c r="C364" s="61" t="str" cm="1">
        <f t="array" aca="1" ref="C364" ca="1">IFERROR(INDIRECT(ListeNonClassée[[#This Row],[Liste des opérations]]&amp;"!D10"),"")</f>
        <v/>
      </c>
      <c r="D364" s="137" t="str" cm="1">
        <f t="array" aca="1" ref="D364" ca="1">IFERROR(INDIRECT(ListeNonClassée[[#This Row],[Liste des opérations]]&amp;"!D12"),"")</f>
        <v/>
      </c>
      <c r="E364" s="137" t="str" cm="1">
        <f t="array" aca="1" ref="E364" ca="1">IFERROR(INDIRECT(ListeNonClassée[[#This Row],[Liste des opérations]]&amp;"!g12"),"")</f>
        <v/>
      </c>
      <c r="F364" s="66" t="str" cm="1">
        <f t="array" aca="1" ref="F364" ca="1">IFERROR(INDIRECT(ListeNonClassée[[#This Row],[Liste des opérations]]&amp;"!D65")&amp;"/"&amp;INDIRECT(ListeNonClassée[[#This Row],[Liste des opérations]]&amp;"!E65"),"")</f>
        <v/>
      </c>
      <c r="G364" s="66" t="str" cm="1">
        <f t="array" aca="1" ref="G364" ca="1">IFERROR(INDIRECT(ListeNonClassée[[#This Row],[Liste des opérations]]&amp;"!G65"),"")</f>
        <v/>
      </c>
      <c r="H364" s="66" t="str" cm="1">
        <f t="array" aca="1" ref="H364" ca="1">IFERROR(INDIRECT($B364&amp;"!D66")&amp;"/"&amp;INDIRECT($B364&amp;"!E66"),"")</f>
        <v/>
      </c>
      <c r="I364" s="66" t="str" cm="1">
        <f t="array" aca="1" ref="I364" ca="1">IFERROR(INDIRECT($B364&amp;"!G66"),"")</f>
        <v/>
      </c>
      <c r="J364" s="66" t="str" cm="1">
        <f t="array" aca="1" ref="J364" ca="1">IFERROR(INDIRECT(ListeNonClassée[[#This Row],[Liste des opérations]]&amp;"!D67")&amp;"/"&amp;INDIRECT($B364&amp;"!E67"),"")</f>
        <v/>
      </c>
      <c r="K364" s="66" t="str" cm="1">
        <f t="array" aca="1" ref="K364" ca="1">IFERROR(INDIRECT(ListeNonClassée[[#This Row],[Liste des opérations]]&amp;"!G67"),"")</f>
        <v/>
      </c>
      <c r="L364" s="66" t="str" cm="1">
        <f t="array" aca="1" ref="L364" ca="1">IFERROR(INDIRECT(ListeNonClassée[[#This Row],[Liste des opérations]]&amp;"!D68")&amp;"/"&amp;INDIRECT(ListeNonClassée[[#This Row],[Liste des opérations]]&amp;"!E68"),"")</f>
        <v/>
      </c>
      <c r="M364" s="67" t="str" cm="1">
        <f t="array" aca="1" ref="M364" ca="1">IFERROR(INDIRECT(ListeNonClassée[[#This Row],[Liste des opérations]]&amp;"!D68")/INDIRECT(ListeNonClassée[[#This Row],[Liste des opérations]]&amp;"!E68"),"")</f>
        <v/>
      </c>
      <c r="N364" s="66" t="str" cm="1">
        <f t="array" aca="1" ref="N364" ca="1">IFERROR(INDIRECT(ListeNonClassée[[#This Row],[Liste des opérations]]&amp;"!G68"),"")</f>
        <v/>
      </c>
      <c r="O364" s="139" t="str">
        <f ca="1">IF(ListeNonClassée[[#This Row],[avis]]="favorable",_xlfn.RANK.EQ(ListeNonClassée[[#This Row],[%]],ListeNonClassée[%]),"")</f>
        <v/>
      </c>
      <c r="P364" s="139" t="str">
        <f ca="1">IF(ListeNonClassée[[#This Row],[avis]]="défavorable",_xlfn.RANK.EQ(ListeNonClassée[[#This Row],[%]],ListeNonClassée[%]),"")</f>
        <v/>
      </c>
      <c r="Q364" s="139" t="str">
        <f ca="1">IF(SUM(ListeNonClassée[[#This Row],[Priorisation favorable ]:[Priorisation Défavorable]])=0,"",SUM(ListeNonClassée[[#This Row],[Priorisation favorable ]:[Priorisation Défavorable]]))</f>
        <v/>
      </c>
    </row>
    <row r="365" spans="2:17" ht="12.75" customHeight="1" x14ac:dyDescent="0.2">
      <c r="B365" s="61" t="str" cm="1">
        <f t="array" aca="1" ref="B365" ca="1">IF(ROWS($1:362)&lt;=COUNTA(ListeF),INDEX(MID(ListeF,FIND("]",ListeF)+1,100),ROWS($1:362)),"")</f>
        <v/>
      </c>
      <c r="C365" s="61" t="str" cm="1">
        <f t="array" aca="1" ref="C365" ca="1">IFERROR(INDIRECT(ListeNonClassée[[#This Row],[Liste des opérations]]&amp;"!D10"),"")</f>
        <v/>
      </c>
      <c r="D365" s="137" t="str" cm="1">
        <f t="array" aca="1" ref="D365" ca="1">IFERROR(INDIRECT(ListeNonClassée[[#This Row],[Liste des opérations]]&amp;"!D12"),"")</f>
        <v/>
      </c>
      <c r="E365" s="137" t="str" cm="1">
        <f t="array" aca="1" ref="E365" ca="1">IFERROR(INDIRECT(ListeNonClassée[[#This Row],[Liste des opérations]]&amp;"!g12"),"")</f>
        <v/>
      </c>
      <c r="F365" s="66" t="str" cm="1">
        <f t="array" aca="1" ref="F365" ca="1">IFERROR(INDIRECT(ListeNonClassée[[#This Row],[Liste des opérations]]&amp;"!D65")&amp;"/"&amp;INDIRECT(ListeNonClassée[[#This Row],[Liste des opérations]]&amp;"!E65"),"")</f>
        <v/>
      </c>
      <c r="G365" s="66" t="str" cm="1">
        <f t="array" aca="1" ref="G365" ca="1">IFERROR(INDIRECT(ListeNonClassée[[#This Row],[Liste des opérations]]&amp;"!G65"),"")</f>
        <v/>
      </c>
      <c r="H365" s="66" t="str" cm="1">
        <f t="array" aca="1" ref="H365" ca="1">IFERROR(INDIRECT($B365&amp;"!D66")&amp;"/"&amp;INDIRECT($B365&amp;"!E66"),"")</f>
        <v/>
      </c>
      <c r="I365" s="66" t="str" cm="1">
        <f t="array" aca="1" ref="I365" ca="1">IFERROR(INDIRECT($B365&amp;"!G66"),"")</f>
        <v/>
      </c>
      <c r="J365" s="66" t="str" cm="1">
        <f t="array" aca="1" ref="J365" ca="1">IFERROR(INDIRECT(ListeNonClassée[[#This Row],[Liste des opérations]]&amp;"!D67")&amp;"/"&amp;INDIRECT($B365&amp;"!E67"),"")</f>
        <v/>
      </c>
      <c r="K365" s="66" t="str" cm="1">
        <f t="array" aca="1" ref="K365" ca="1">IFERROR(INDIRECT(ListeNonClassée[[#This Row],[Liste des opérations]]&amp;"!G67"),"")</f>
        <v/>
      </c>
      <c r="L365" s="66" t="str" cm="1">
        <f t="array" aca="1" ref="L365" ca="1">IFERROR(INDIRECT(ListeNonClassée[[#This Row],[Liste des opérations]]&amp;"!D68")&amp;"/"&amp;INDIRECT(ListeNonClassée[[#This Row],[Liste des opérations]]&amp;"!E68"),"")</f>
        <v/>
      </c>
      <c r="M365" s="67" t="str" cm="1">
        <f t="array" aca="1" ref="M365" ca="1">IFERROR(INDIRECT(ListeNonClassée[[#This Row],[Liste des opérations]]&amp;"!D68")/INDIRECT(ListeNonClassée[[#This Row],[Liste des opérations]]&amp;"!E68"),"")</f>
        <v/>
      </c>
      <c r="N365" s="66" t="str" cm="1">
        <f t="array" aca="1" ref="N365" ca="1">IFERROR(INDIRECT(ListeNonClassée[[#This Row],[Liste des opérations]]&amp;"!G68"),"")</f>
        <v/>
      </c>
      <c r="O365" s="139" t="str">
        <f ca="1">IF(ListeNonClassée[[#This Row],[avis]]="favorable",_xlfn.RANK.EQ(ListeNonClassée[[#This Row],[%]],ListeNonClassée[%]),"")</f>
        <v/>
      </c>
      <c r="P365" s="139" t="str">
        <f ca="1">IF(ListeNonClassée[[#This Row],[avis]]="défavorable",_xlfn.RANK.EQ(ListeNonClassée[[#This Row],[%]],ListeNonClassée[%]),"")</f>
        <v/>
      </c>
      <c r="Q365" s="139" t="str">
        <f ca="1">IF(SUM(ListeNonClassée[[#This Row],[Priorisation favorable ]:[Priorisation Défavorable]])=0,"",SUM(ListeNonClassée[[#This Row],[Priorisation favorable ]:[Priorisation Défavorable]]))</f>
        <v/>
      </c>
    </row>
    <row r="366" spans="2:17" ht="12.75" customHeight="1" x14ac:dyDescent="0.2">
      <c r="B366" s="61" t="str" cm="1">
        <f t="array" aca="1" ref="B366" ca="1">IF(ROWS($1:363)&lt;=COUNTA(ListeF),INDEX(MID(ListeF,FIND("]",ListeF)+1,100),ROWS($1:363)),"")</f>
        <v/>
      </c>
      <c r="C366" s="61" t="str" cm="1">
        <f t="array" aca="1" ref="C366" ca="1">IFERROR(INDIRECT(ListeNonClassée[[#This Row],[Liste des opérations]]&amp;"!D10"),"")</f>
        <v/>
      </c>
      <c r="D366" s="137" t="str" cm="1">
        <f t="array" aca="1" ref="D366" ca="1">IFERROR(INDIRECT(ListeNonClassée[[#This Row],[Liste des opérations]]&amp;"!D12"),"")</f>
        <v/>
      </c>
      <c r="E366" s="137" t="str" cm="1">
        <f t="array" aca="1" ref="E366" ca="1">IFERROR(INDIRECT(ListeNonClassée[[#This Row],[Liste des opérations]]&amp;"!g12"),"")</f>
        <v/>
      </c>
      <c r="F366" s="66" t="str" cm="1">
        <f t="array" aca="1" ref="F366" ca="1">IFERROR(INDIRECT(ListeNonClassée[[#This Row],[Liste des opérations]]&amp;"!D65")&amp;"/"&amp;INDIRECT(ListeNonClassée[[#This Row],[Liste des opérations]]&amp;"!E65"),"")</f>
        <v/>
      </c>
      <c r="G366" s="66" t="str" cm="1">
        <f t="array" aca="1" ref="G366" ca="1">IFERROR(INDIRECT(ListeNonClassée[[#This Row],[Liste des opérations]]&amp;"!G65"),"")</f>
        <v/>
      </c>
      <c r="H366" s="66" t="str" cm="1">
        <f t="array" aca="1" ref="H366" ca="1">IFERROR(INDIRECT($B366&amp;"!D66")&amp;"/"&amp;INDIRECT($B366&amp;"!E66"),"")</f>
        <v/>
      </c>
      <c r="I366" s="66" t="str" cm="1">
        <f t="array" aca="1" ref="I366" ca="1">IFERROR(INDIRECT($B366&amp;"!G66"),"")</f>
        <v/>
      </c>
      <c r="J366" s="66" t="str" cm="1">
        <f t="array" aca="1" ref="J366" ca="1">IFERROR(INDIRECT(ListeNonClassée[[#This Row],[Liste des opérations]]&amp;"!D67")&amp;"/"&amp;INDIRECT($B366&amp;"!E67"),"")</f>
        <v/>
      </c>
      <c r="K366" s="66" t="str" cm="1">
        <f t="array" aca="1" ref="K366" ca="1">IFERROR(INDIRECT(ListeNonClassée[[#This Row],[Liste des opérations]]&amp;"!G67"),"")</f>
        <v/>
      </c>
      <c r="L366" s="66" t="str" cm="1">
        <f t="array" aca="1" ref="L366" ca="1">IFERROR(INDIRECT(ListeNonClassée[[#This Row],[Liste des opérations]]&amp;"!D68")&amp;"/"&amp;INDIRECT(ListeNonClassée[[#This Row],[Liste des opérations]]&amp;"!E68"),"")</f>
        <v/>
      </c>
      <c r="M366" s="67" t="str" cm="1">
        <f t="array" aca="1" ref="M366" ca="1">IFERROR(INDIRECT(ListeNonClassée[[#This Row],[Liste des opérations]]&amp;"!D68")/INDIRECT(ListeNonClassée[[#This Row],[Liste des opérations]]&amp;"!E68"),"")</f>
        <v/>
      </c>
      <c r="N366" s="66" t="str" cm="1">
        <f t="array" aca="1" ref="N366" ca="1">IFERROR(INDIRECT(ListeNonClassée[[#This Row],[Liste des opérations]]&amp;"!G68"),"")</f>
        <v/>
      </c>
      <c r="O366" s="139" t="str">
        <f ca="1">IF(ListeNonClassée[[#This Row],[avis]]="favorable",_xlfn.RANK.EQ(ListeNonClassée[[#This Row],[%]],ListeNonClassée[%]),"")</f>
        <v/>
      </c>
      <c r="P366" s="139" t="str">
        <f ca="1">IF(ListeNonClassée[[#This Row],[avis]]="défavorable",_xlfn.RANK.EQ(ListeNonClassée[[#This Row],[%]],ListeNonClassée[%]),"")</f>
        <v/>
      </c>
      <c r="Q366" s="139" t="str">
        <f ca="1">IF(SUM(ListeNonClassée[[#This Row],[Priorisation favorable ]:[Priorisation Défavorable]])=0,"",SUM(ListeNonClassée[[#This Row],[Priorisation favorable ]:[Priorisation Défavorable]]))</f>
        <v/>
      </c>
    </row>
    <row r="367" spans="2:17" ht="12.75" customHeight="1" x14ac:dyDescent="0.2">
      <c r="B367" s="61" t="str" cm="1">
        <f t="array" aca="1" ref="B367" ca="1">IF(ROWS($1:364)&lt;=COUNTA(ListeF),INDEX(MID(ListeF,FIND("]",ListeF)+1,100),ROWS($1:364)),"")</f>
        <v/>
      </c>
      <c r="C367" s="61" t="str" cm="1">
        <f t="array" aca="1" ref="C367" ca="1">IFERROR(INDIRECT(ListeNonClassée[[#This Row],[Liste des opérations]]&amp;"!D10"),"")</f>
        <v/>
      </c>
      <c r="D367" s="137" t="str" cm="1">
        <f t="array" aca="1" ref="D367" ca="1">IFERROR(INDIRECT(ListeNonClassée[[#This Row],[Liste des opérations]]&amp;"!D12"),"")</f>
        <v/>
      </c>
      <c r="E367" s="137" t="str" cm="1">
        <f t="array" aca="1" ref="E367" ca="1">IFERROR(INDIRECT(ListeNonClassée[[#This Row],[Liste des opérations]]&amp;"!g12"),"")</f>
        <v/>
      </c>
      <c r="F367" s="66" t="str" cm="1">
        <f t="array" aca="1" ref="F367" ca="1">IFERROR(INDIRECT(ListeNonClassée[[#This Row],[Liste des opérations]]&amp;"!D65")&amp;"/"&amp;INDIRECT(ListeNonClassée[[#This Row],[Liste des opérations]]&amp;"!E65"),"")</f>
        <v/>
      </c>
      <c r="G367" s="66" t="str" cm="1">
        <f t="array" aca="1" ref="G367" ca="1">IFERROR(INDIRECT(ListeNonClassée[[#This Row],[Liste des opérations]]&amp;"!G65"),"")</f>
        <v/>
      </c>
      <c r="H367" s="66" t="str" cm="1">
        <f t="array" aca="1" ref="H367" ca="1">IFERROR(INDIRECT($B367&amp;"!D66")&amp;"/"&amp;INDIRECT($B367&amp;"!E66"),"")</f>
        <v/>
      </c>
      <c r="I367" s="66" t="str" cm="1">
        <f t="array" aca="1" ref="I367" ca="1">IFERROR(INDIRECT($B367&amp;"!G66"),"")</f>
        <v/>
      </c>
      <c r="J367" s="66" t="str" cm="1">
        <f t="array" aca="1" ref="J367" ca="1">IFERROR(INDIRECT(ListeNonClassée[[#This Row],[Liste des opérations]]&amp;"!D67")&amp;"/"&amp;INDIRECT($B367&amp;"!E67"),"")</f>
        <v/>
      </c>
      <c r="K367" s="66" t="str" cm="1">
        <f t="array" aca="1" ref="K367" ca="1">IFERROR(INDIRECT(ListeNonClassée[[#This Row],[Liste des opérations]]&amp;"!G67"),"")</f>
        <v/>
      </c>
      <c r="L367" s="66" t="str" cm="1">
        <f t="array" aca="1" ref="L367" ca="1">IFERROR(INDIRECT(ListeNonClassée[[#This Row],[Liste des opérations]]&amp;"!D68")&amp;"/"&amp;INDIRECT(ListeNonClassée[[#This Row],[Liste des opérations]]&amp;"!E68"),"")</f>
        <v/>
      </c>
      <c r="M367" s="67" t="str" cm="1">
        <f t="array" aca="1" ref="M367" ca="1">IFERROR(INDIRECT(ListeNonClassée[[#This Row],[Liste des opérations]]&amp;"!D68")/INDIRECT(ListeNonClassée[[#This Row],[Liste des opérations]]&amp;"!E68"),"")</f>
        <v/>
      </c>
      <c r="N367" s="66" t="str" cm="1">
        <f t="array" aca="1" ref="N367" ca="1">IFERROR(INDIRECT(ListeNonClassée[[#This Row],[Liste des opérations]]&amp;"!G68"),"")</f>
        <v/>
      </c>
      <c r="O367" s="139" t="str">
        <f ca="1">IF(ListeNonClassée[[#This Row],[avis]]="favorable",_xlfn.RANK.EQ(ListeNonClassée[[#This Row],[%]],ListeNonClassée[%]),"")</f>
        <v/>
      </c>
      <c r="P367" s="139" t="str">
        <f ca="1">IF(ListeNonClassée[[#This Row],[avis]]="défavorable",_xlfn.RANK.EQ(ListeNonClassée[[#This Row],[%]],ListeNonClassée[%]),"")</f>
        <v/>
      </c>
      <c r="Q367" s="139" t="str">
        <f ca="1">IF(SUM(ListeNonClassée[[#This Row],[Priorisation favorable ]:[Priorisation Défavorable]])=0,"",SUM(ListeNonClassée[[#This Row],[Priorisation favorable ]:[Priorisation Défavorable]]))</f>
        <v/>
      </c>
    </row>
    <row r="368" spans="2:17" ht="12.75" customHeight="1" x14ac:dyDescent="0.2">
      <c r="B368" s="61" t="str" cm="1">
        <f t="array" aca="1" ref="B368" ca="1">IF(ROWS($1:365)&lt;=COUNTA(ListeF),INDEX(MID(ListeF,FIND("]",ListeF)+1,100),ROWS($1:365)),"")</f>
        <v/>
      </c>
      <c r="C368" s="61" t="str" cm="1">
        <f t="array" aca="1" ref="C368" ca="1">IFERROR(INDIRECT(ListeNonClassée[[#This Row],[Liste des opérations]]&amp;"!D10"),"")</f>
        <v/>
      </c>
      <c r="D368" s="137" t="str" cm="1">
        <f t="array" aca="1" ref="D368" ca="1">IFERROR(INDIRECT(ListeNonClassée[[#This Row],[Liste des opérations]]&amp;"!D12"),"")</f>
        <v/>
      </c>
      <c r="E368" s="137" t="str" cm="1">
        <f t="array" aca="1" ref="E368" ca="1">IFERROR(INDIRECT(ListeNonClassée[[#This Row],[Liste des opérations]]&amp;"!g12"),"")</f>
        <v/>
      </c>
      <c r="F368" s="66" t="str" cm="1">
        <f t="array" aca="1" ref="F368" ca="1">IFERROR(INDIRECT(ListeNonClassée[[#This Row],[Liste des opérations]]&amp;"!D65")&amp;"/"&amp;INDIRECT(ListeNonClassée[[#This Row],[Liste des opérations]]&amp;"!E65"),"")</f>
        <v/>
      </c>
      <c r="G368" s="66" t="str" cm="1">
        <f t="array" aca="1" ref="G368" ca="1">IFERROR(INDIRECT(ListeNonClassée[[#This Row],[Liste des opérations]]&amp;"!G65"),"")</f>
        <v/>
      </c>
      <c r="H368" s="66" t="str" cm="1">
        <f t="array" aca="1" ref="H368" ca="1">IFERROR(INDIRECT($B368&amp;"!D66")&amp;"/"&amp;INDIRECT($B368&amp;"!E66"),"")</f>
        <v/>
      </c>
      <c r="I368" s="66" t="str" cm="1">
        <f t="array" aca="1" ref="I368" ca="1">IFERROR(INDIRECT($B368&amp;"!G66"),"")</f>
        <v/>
      </c>
      <c r="J368" s="66" t="str" cm="1">
        <f t="array" aca="1" ref="J368" ca="1">IFERROR(INDIRECT(ListeNonClassée[[#This Row],[Liste des opérations]]&amp;"!D67")&amp;"/"&amp;INDIRECT($B368&amp;"!E67"),"")</f>
        <v/>
      </c>
      <c r="K368" s="66" t="str" cm="1">
        <f t="array" aca="1" ref="K368" ca="1">IFERROR(INDIRECT(ListeNonClassée[[#This Row],[Liste des opérations]]&amp;"!G67"),"")</f>
        <v/>
      </c>
      <c r="L368" s="66" t="str" cm="1">
        <f t="array" aca="1" ref="L368" ca="1">IFERROR(INDIRECT(ListeNonClassée[[#This Row],[Liste des opérations]]&amp;"!D68")&amp;"/"&amp;INDIRECT(ListeNonClassée[[#This Row],[Liste des opérations]]&amp;"!E68"),"")</f>
        <v/>
      </c>
      <c r="M368" s="67" t="str" cm="1">
        <f t="array" aca="1" ref="M368" ca="1">IFERROR(INDIRECT(ListeNonClassée[[#This Row],[Liste des opérations]]&amp;"!D68")/INDIRECT(ListeNonClassée[[#This Row],[Liste des opérations]]&amp;"!E68"),"")</f>
        <v/>
      </c>
      <c r="N368" s="66" t="str" cm="1">
        <f t="array" aca="1" ref="N368" ca="1">IFERROR(INDIRECT(ListeNonClassée[[#This Row],[Liste des opérations]]&amp;"!G68"),"")</f>
        <v/>
      </c>
      <c r="O368" s="139" t="str">
        <f ca="1">IF(ListeNonClassée[[#This Row],[avis]]="favorable",_xlfn.RANK.EQ(ListeNonClassée[[#This Row],[%]],ListeNonClassée[%]),"")</f>
        <v/>
      </c>
      <c r="P368" s="139" t="str">
        <f ca="1">IF(ListeNonClassée[[#This Row],[avis]]="défavorable",_xlfn.RANK.EQ(ListeNonClassée[[#This Row],[%]],ListeNonClassée[%]),"")</f>
        <v/>
      </c>
      <c r="Q368" s="139" t="str">
        <f ca="1">IF(SUM(ListeNonClassée[[#This Row],[Priorisation favorable ]:[Priorisation Défavorable]])=0,"",SUM(ListeNonClassée[[#This Row],[Priorisation favorable ]:[Priorisation Défavorable]]))</f>
        <v/>
      </c>
    </row>
    <row r="369" spans="2:17" ht="12.75" customHeight="1" x14ac:dyDescent="0.2">
      <c r="B369" s="61" t="str" cm="1">
        <f t="array" aca="1" ref="B369" ca="1">IF(ROWS($1:366)&lt;=COUNTA(ListeF),INDEX(MID(ListeF,FIND("]",ListeF)+1,100),ROWS($1:366)),"")</f>
        <v/>
      </c>
      <c r="C369" s="61" t="str" cm="1">
        <f t="array" aca="1" ref="C369" ca="1">IFERROR(INDIRECT(ListeNonClassée[[#This Row],[Liste des opérations]]&amp;"!D10"),"")</f>
        <v/>
      </c>
      <c r="D369" s="137" t="str" cm="1">
        <f t="array" aca="1" ref="D369" ca="1">IFERROR(INDIRECT(ListeNonClassée[[#This Row],[Liste des opérations]]&amp;"!D12"),"")</f>
        <v/>
      </c>
      <c r="E369" s="137" t="str" cm="1">
        <f t="array" aca="1" ref="E369" ca="1">IFERROR(INDIRECT(ListeNonClassée[[#This Row],[Liste des opérations]]&amp;"!g12"),"")</f>
        <v/>
      </c>
      <c r="F369" s="66" t="str" cm="1">
        <f t="array" aca="1" ref="F369" ca="1">IFERROR(INDIRECT(ListeNonClassée[[#This Row],[Liste des opérations]]&amp;"!D65")&amp;"/"&amp;INDIRECT(ListeNonClassée[[#This Row],[Liste des opérations]]&amp;"!E65"),"")</f>
        <v/>
      </c>
      <c r="G369" s="66" t="str" cm="1">
        <f t="array" aca="1" ref="G369" ca="1">IFERROR(INDIRECT(ListeNonClassée[[#This Row],[Liste des opérations]]&amp;"!G65"),"")</f>
        <v/>
      </c>
      <c r="H369" s="66" t="str" cm="1">
        <f t="array" aca="1" ref="H369" ca="1">IFERROR(INDIRECT($B369&amp;"!D66")&amp;"/"&amp;INDIRECT($B369&amp;"!E66"),"")</f>
        <v/>
      </c>
      <c r="I369" s="66" t="str" cm="1">
        <f t="array" aca="1" ref="I369" ca="1">IFERROR(INDIRECT($B369&amp;"!G66"),"")</f>
        <v/>
      </c>
      <c r="J369" s="66" t="str" cm="1">
        <f t="array" aca="1" ref="J369" ca="1">IFERROR(INDIRECT(ListeNonClassée[[#This Row],[Liste des opérations]]&amp;"!D67")&amp;"/"&amp;INDIRECT($B369&amp;"!E67"),"")</f>
        <v/>
      </c>
      <c r="K369" s="66" t="str" cm="1">
        <f t="array" aca="1" ref="K369" ca="1">IFERROR(INDIRECT(ListeNonClassée[[#This Row],[Liste des opérations]]&amp;"!G67"),"")</f>
        <v/>
      </c>
      <c r="L369" s="66" t="str" cm="1">
        <f t="array" aca="1" ref="L369" ca="1">IFERROR(INDIRECT(ListeNonClassée[[#This Row],[Liste des opérations]]&amp;"!D68")&amp;"/"&amp;INDIRECT(ListeNonClassée[[#This Row],[Liste des opérations]]&amp;"!E68"),"")</f>
        <v/>
      </c>
      <c r="M369" s="67" t="str" cm="1">
        <f t="array" aca="1" ref="M369" ca="1">IFERROR(INDIRECT(ListeNonClassée[[#This Row],[Liste des opérations]]&amp;"!D68")/INDIRECT(ListeNonClassée[[#This Row],[Liste des opérations]]&amp;"!E68"),"")</f>
        <v/>
      </c>
      <c r="N369" s="66" t="str" cm="1">
        <f t="array" aca="1" ref="N369" ca="1">IFERROR(INDIRECT(ListeNonClassée[[#This Row],[Liste des opérations]]&amp;"!G68"),"")</f>
        <v/>
      </c>
      <c r="O369" s="139" t="str">
        <f ca="1">IF(ListeNonClassée[[#This Row],[avis]]="favorable",_xlfn.RANK.EQ(ListeNonClassée[[#This Row],[%]],ListeNonClassée[%]),"")</f>
        <v/>
      </c>
      <c r="P369" s="139" t="str">
        <f ca="1">IF(ListeNonClassée[[#This Row],[avis]]="défavorable",_xlfn.RANK.EQ(ListeNonClassée[[#This Row],[%]],ListeNonClassée[%]),"")</f>
        <v/>
      </c>
      <c r="Q369" s="139" t="str">
        <f ca="1">IF(SUM(ListeNonClassée[[#This Row],[Priorisation favorable ]:[Priorisation Défavorable]])=0,"",SUM(ListeNonClassée[[#This Row],[Priorisation favorable ]:[Priorisation Défavorable]]))</f>
        <v/>
      </c>
    </row>
    <row r="370" spans="2:17" ht="12.75" customHeight="1" x14ac:dyDescent="0.2">
      <c r="B370" s="61" t="str" cm="1">
        <f t="array" aca="1" ref="B370" ca="1">IF(ROWS($1:367)&lt;=COUNTA(ListeF),INDEX(MID(ListeF,FIND("]",ListeF)+1,100),ROWS($1:367)),"")</f>
        <v/>
      </c>
      <c r="C370" s="61" t="str" cm="1">
        <f t="array" aca="1" ref="C370" ca="1">IFERROR(INDIRECT(ListeNonClassée[[#This Row],[Liste des opérations]]&amp;"!D10"),"")</f>
        <v/>
      </c>
      <c r="D370" s="137" t="str" cm="1">
        <f t="array" aca="1" ref="D370" ca="1">IFERROR(INDIRECT(ListeNonClassée[[#This Row],[Liste des opérations]]&amp;"!D12"),"")</f>
        <v/>
      </c>
      <c r="E370" s="137" t="str" cm="1">
        <f t="array" aca="1" ref="E370" ca="1">IFERROR(INDIRECT(ListeNonClassée[[#This Row],[Liste des opérations]]&amp;"!g12"),"")</f>
        <v/>
      </c>
      <c r="F370" s="66" t="str" cm="1">
        <f t="array" aca="1" ref="F370" ca="1">IFERROR(INDIRECT(ListeNonClassée[[#This Row],[Liste des opérations]]&amp;"!D65")&amp;"/"&amp;INDIRECT(ListeNonClassée[[#This Row],[Liste des opérations]]&amp;"!E65"),"")</f>
        <v/>
      </c>
      <c r="G370" s="66" t="str" cm="1">
        <f t="array" aca="1" ref="G370" ca="1">IFERROR(INDIRECT(ListeNonClassée[[#This Row],[Liste des opérations]]&amp;"!G65"),"")</f>
        <v/>
      </c>
      <c r="H370" s="66" t="str" cm="1">
        <f t="array" aca="1" ref="H370" ca="1">IFERROR(INDIRECT($B370&amp;"!D66")&amp;"/"&amp;INDIRECT($B370&amp;"!E66"),"")</f>
        <v/>
      </c>
      <c r="I370" s="66" t="str" cm="1">
        <f t="array" aca="1" ref="I370" ca="1">IFERROR(INDIRECT($B370&amp;"!G66"),"")</f>
        <v/>
      </c>
      <c r="J370" s="66" t="str" cm="1">
        <f t="array" aca="1" ref="J370" ca="1">IFERROR(INDIRECT(ListeNonClassée[[#This Row],[Liste des opérations]]&amp;"!D67")&amp;"/"&amp;INDIRECT($B370&amp;"!E67"),"")</f>
        <v/>
      </c>
      <c r="K370" s="66" t="str" cm="1">
        <f t="array" aca="1" ref="K370" ca="1">IFERROR(INDIRECT(ListeNonClassée[[#This Row],[Liste des opérations]]&amp;"!G67"),"")</f>
        <v/>
      </c>
      <c r="L370" s="66" t="str" cm="1">
        <f t="array" aca="1" ref="L370" ca="1">IFERROR(INDIRECT(ListeNonClassée[[#This Row],[Liste des opérations]]&amp;"!D68")&amp;"/"&amp;INDIRECT(ListeNonClassée[[#This Row],[Liste des opérations]]&amp;"!E68"),"")</f>
        <v/>
      </c>
      <c r="M370" s="67" t="str" cm="1">
        <f t="array" aca="1" ref="M370" ca="1">IFERROR(INDIRECT(ListeNonClassée[[#This Row],[Liste des opérations]]&amp;"!D68")/INDIRECT(ListeNonClassée[[#This Row],[Liste des opérations]]&amp;"!E68"),"")</f>
        <v/>
      </c>
      <c r="N370" s="66" t="str" cm="1">
        <f t="array" aca="1" ref="N370" ca="1">IFERROR(INDIRECT(ListeNonClassée[[#This Row],[Liste des opérations]]&amp;"!G68"),"")</f>
        <v/>
      </c>
      <c r="O370" s="139" t="str">
        <f ca="1">IF(ListeNonClassée[[#This Row],[avis]]="favorable",_xlfn.RANK.EQ(ListeNonClassée[[#This Row],[%]],ListeNonClassée[%]),"")</f>
        <v/>
      </c>
      <c r="P370" s="139" t="str">
        <f ca="1">IF(ListeNonClassée[[#This Row],[avis]]="défavorable",_xlfn.RANK.EQ(ListeNonClassée[[#This Row],[%]],ListeNonClassée[%]),"")</f>
        <v/>
      </c>
      <c r="Q370" s="139" t="str">
        <f ca="1">IF(SUM(ListeNonClassée[[#This Row],[Priorisation favorable ]:[Priorisation Défavorable]])=0,"",SUM(ListeNonClassée[[#This Row],[Priorisation favorable ]:[Priorisation Défavorable]]))</f>
        <v/>
      </c>
    </row>
    <row r="371" spans="2:17" ht="12.75" customHeight="1" x14ac:dyDescent="0.2">
      <c r="B371" s="61" t="str" cm="1">
        <f t="array" aca="1" ref="B371" ca="1">IF(ROWS($1:368)&lt;=COUNTA(ListeF),INDEX(MID(ListeF,FIND("]",ListeF)+1,100),ROWS($1:368)),"")</f>
        <v/>
      </c>
      <c r="C371" s="61" t="str" cm="1">
        <f t="array" aca="1" ref="C371" ca="1">IFERROR(INDIRECT(ListeNonClassée[[#This Row],[Liste des opérations]]&amp;"!D10"),"")</f>
        <v/>
      </c>
      <c r="D371" s="137" t="str" cm="1">
        <f t="array" aca="1" ref="D371" ca="1">IFERROR(INDIRECT(ListeNonClassée[[#This Row],[Liste des opérations]]&amp;"!D12"),"")</f>
        <v/>
      </c>
      <c r="E371" s="137" t="str" cm="1">
        <f t="array" aca="1" ref="E371" ca="1">IFERROR(INDIRECT(ListeNonClassée[[#This Row],[Liste des opérations]]&amp;"!g12"),"")</f>
        <v/>
      </c>
      <c r="F371" s="66" t="str" cm="1">
        <f t="array" aca="1" ref="F371" ca="1">IFERROR(INDIRECT(ListeNonClassée[[#This Row],[Liste des opérations]]&amp;"!D65")&amp;"/"&amp;INDIRECT(ListeNonClassée[[#This Row],[Liste des opérations]]&amp;"!E65"),"")</f>
        <v/>
      </c>
      <c r="G371" s="66" t="str" cm="1">
        <f t="array" aca="1" ref="G371" ca="1">IFERROR(INDIRECT(ListeNonClassée[[#This Row],[Liste des opérations]]&amp;"!G65"),"")</f>
        <v/>
      </c>
      <c r="H371" s="66" t="str" cm="1">
        <f t="array" aca="1" ref="H371" ca="1">IFERROR(INDIRECT($B371&amp;"!D66")&amp;"/"&amp;INDIRECT($B371&amp;"!E66"),"")</f>
        <v/>
      </c>
      <c r="I371" s="66" t="str" cm="1">
        <f t="array" aca="1" ref="I371" ca="1">IFERROR(INDIRECT($B371&amp;"!G66"),"")</f>
        <v/>
      </c>
      <c r="J371" s="66" t="str" cm="1">
        <f t="array" aca="1" ref="J371" ca="1">IFERROR(INDIRECT(ListeNonClassée[[#This Row],[Liste des opérations]]&amp;"!D67")&amp;"/"&amp;INDIRECT($B371&amp;"!E67"),"")</f>
        <v/>
      </c>
      <c r="K371" s="66" t="str" cm="1">
        <f t="array" aca="1" ref="K371" ca="1">IFERROR(INDIRECT(ListeNonClassée[[#This Row],[Liste des opérations]]&amp;"!G67"),"")</f>
        <v/>
      </c>
      <c r="L371" s="66" t="str" cm="1">
        <f t="array" aca="1" ref="L371" ca="1">IFERROR(INDIRECT(ListeNonClassée[[#This Row],[Liste des opérations]]&amp;"!D68")&amp;"/"&amp;INDIRECT(ListeNonClassée[[#This Row],[Liste des opérations]]&amp;"!E68"),"")</f>
        <v/>
      </c>
      <c r="M371" s="67" t="str" cm="1">
        <f t="array" aca="1" ref="M371" ca="1">IFERROR(INDIRECT(ListeNonClassée[[#This Row],[Liste des opérations]]&amp;"!D68")/INDIRECT(ListeNonClassée[[#This Row],[Liste des opérations]]&amp;"!E68"),"")</f>
        <v/>
      </c>
      <c r="N371" s="66" t="str" cm="1">
        <f t="array" aca="1" ref="N371" ca="1">IFERROR(INDIRECT(ListeNonClassée[[#This Row],[Liste des opérations]]&amp;"!G68"),"")</f>
        <v/>
      </c>
      <c r="O371" s="139" t="str">
        <f ca="1">IF(ListeNonClassée[[#This Row],[avis]]="favorable",_xlfn.RANK.EQ(ListeNonClassée[[#This Row],[%]],ListeNonClassée[%]),"")</f>
        <v/>
      </c>
      <c r="P371" s="139" t="str">
        <f ca="1">IF(ListeNonClassée[[#This Row],[avis]]="défavorable",_xlfn.RANK.EQ(ListeNonClassée[[#This Row],[%]],ListeNonClassée[%]),"")</f>
        <v/>
      </c>
      <c r="Q371" s="139" t="str">
        <f ca="1">IF(SUM(ListeNonClassée[[#This Row],[Priorisation favorable ]:[Priorisation Défavorable]])=0,"",SUM(ListeNonClassée[[#This Row],[Priorisation favorable ]:[Priorisation Défavorable]]))</f>
        <v/>
      </c>
    </row>
    <row r="372" spans="2:17" ht="12.75" customHeight="1" x14ac:dyDescent="0.2">
      <c r="B372" s="61" t="str" cm="1">
        <f t="array" aca="1" ref="B372" ca="1">IF(ROWS($1:369)&lt;=COUNTA(ListeF),INDEX(MID(ListeF,FIND("]",ListeF)+1,100),ROWS($1:369)),"")</f>
        <v/>
      </c>
      <c r="C372" s="61" t="str" cm="1">
        <f t="array" aca="1" ref="C372" ca="1">IFERROR(INDIRECT(ListeNonClassée[[#This Row],[Liste des opérations]]&amp;"!D10"),"")</f>
        <v/>
      </c>
      <c r="D372" s="137" t="str" cm="1">
        <f t="array" aca="1" ref="D372" ca="1">IFERROR(INDIRECT(ListeNonClassée[[#This Row],[Liste des opérations]]&amp;"!D12"),"")</f>
        <v/>
      </c>
      <c r="E372" s="137" t="str" cm="1">
        <f t="array" aca="1" ref="E372" ca="1">IFERROR(INDIRECT(ListeNonClassée[[#This Row],[Liste des opérations]]&amp;"!g12"),"")</f>
        <v/>
      </c>
      <c r="F372" s="66" t="str" cm="1">
        <f t="array" aca="1" ref="F372" ca="1">IFERROR(INDIRECT(ListeNonClassée[[#This Row],[Liste des opérations]]&amp;"!D65")&amp;"/"&amp;INDIRECT(ListeNonClassée[[#This Row],[Liste des opérations]]&amp;"!E65"),"")</f>
        <v/>
      </c>
      <c r="G372" s="66" t="str" cm="1">
        <f t="array" aca="1" ref="G372" ca="1">IFERROR(INDIRECT(ListeNonClassée[[#This Row],[Liste des opérations]]&amp;"!G65"),"")</f>
        <v/>
      </c>
      <c r="H372" s="66" t="str" cm="1">
        <f t="array" aca="1" ref="H372" ca="1">IFERROR(INDIRECT($B372&amp;"!D66")&amp;"/"&amp;INDIRECT($B372&amp;"!E66"),"")</f>
        <v/>
      </c>
      <c r="I372" s="66" t="str" cm="1">
        <f t="array" aca="1" ref="I372" ca="1">IFERROR(INDIRECT($B372&amp;"!G66"),"")</f>
        <v/>
      </c>
      <c r="J372" s="66" t="str" cm="1">
        <f t="array" aca="1" ref="J372" ca="1">IFERROR(INDIRECT(ListeNonClassée[[#This Row],[Liste des opérations]]&amp;"!D67")&amp;"/"&amp;INDIRECT($B372&amp;"!E67"),"")</f>
        <v/>
      </c>
      <c r="K372" s="66" t="str" cm="1">
        <f t="array" aca="1" ref="K372" ca="1">IFERROR(INDIRECT(ListeNonClassée[[#This Row],[Liste des opérations]]&amp;"!G67"),"")</f>
        <v/>
      </c>
      <c r="L372" s="66" t="str" cm="1">
        <f t="array" aca="1" ref="L372" ca="1">IFERROR(INDIRECT(ListeNonClassée[[#This Row],[Liste des opérations]]&amp;"!D68")&amp;"/"&amp;INDIRECT(ListeNonClassée[[#This Row],[Liste des opérations]]&amp;"!E68"),"")</f>
        <v/>
      </c>
      <c r="M372" s="67" t="str" cm="1">
        <f t="array" aca="1" ref="M372" ca="1">IFERROR(INDIRECT(ListeNonClassée[[#This Row],[Liste des opérations]]&amp;"!D68")/INDIRECT(ListeNonClassée[[#This Row],[Liste des opérations]]&amp;"!E68"),"")</f>
        <v/>
      </c>
      <c r="N372" s="66" t="str" cm="1">
        <f t="array" aca="1" ref="N372" ca="1">IFERROR(INDIRECT(ListeNonClassée[[#This Row],[Liste des opérations]]&amp;"!G68"),"")</f>
        <v/>
      </c>
      <c r="O372" s="139" t="str">
        <f ca="1">IF(ListeNonClassée[[#This Row],[avis]]="favorable",_xlfn.RANK.EQ(ListeNonClassée[[#This Row],[%]],ListeNonClassée[%]),"")</f>
        <v/>
      </c>
      <c r="P372" s="139" t="str">
        <f ca="1">IF(ListeNonClassée[[#This Row],[avis]]="défavorable",_xlfn.RANK.EQ(ListeNonClassée[[#This Row],[%]],ListeNonClassée[%]),"")</f>
        <v/>
      </c>
      <c r="Q372" s="139" t="str">
        <f ca="1">IF(SUM(ListeNonClassée[[#This Row],[Priorisation favorable ]:[Priorisation Défavorable]])=0,"",SUM(ListeNonClassée[[#This Row],[Priorisation favorable ]:[Priorisation Défavorable]]))</f>
        <v/>
      </c>
    </row>
    <row r="373" spans="2:17" ht="12.75" customHeight="1" x14ac:dyDescent="0.2">
      <c r="B373" s="61" t="str" cm="1">
        <f t="array" aca="1" ref="B373" ca="1">IF(ROWS($1:370)&lt;=COUNTA(ListeF),INDEX(MID(ListeF,FIND("]",ListeF)+1,100),ROWS($1:370)),"")</f>
        <v/>
      </c>
      <c r="C373" s="61" t="str" cm="1">
        <f t="array" aca="1" ref="C373" ca="1">IFERROR(INDIRECT(ListeNonClassée[[#This Row],[Liste des opérations]]&amp;"!D10"),"")</f>
        <v/>
      </c>
      <c r="D373" s="137" t="str" cm="1">
        <f t="array" aca="1" ref="D373" ca="1">IFERROR(INDIRECT(ListeNonClassée[[#This Row],[Liste des opérations]]&amp;"!D12"),"")</f>
        <v/>
      </c>
      <c r="E373" s="137" t="str" cm="1">
        <f t="array" aca="1" ref="E373" ca="1">IFERROR(INDIRECT(ListeNonClassée[[#This Row],[Liste des opérations]]&amp;"!g12"),"")</f>
        <v/>
      </c>
      <c r="F373" s="66" t="str" cm="1">
        <f t="array" aca="1" ref="F373" ca="1">IFERROR(INDIRECT(ListeNonClassée[[#This Row],[Liste des opérations]]&amp;"!D65")&amp;"/"&amp;INDIRECT(ListeNonClassée[[#This Row],[Liste des opérations]]&amp;"!E65"),"")</f>
        <v/>
      </c>
      <c r="G373" s="66" t="str" cm="1">
        <f t="array" aca="1" ref="G373" ca="1">IFERROR(INDIRECT(ListeNonClassée[[#This Row],[Liste des opérations]]&amp;"!G65"),"")</f>
        <v/>
      </c>
      <c r="H373" s="66" t="str" cm="1">
        <f t="array" aca="1" ref="H373" ca="1">IFERROR(INDIRECT($B373&amp;"!D66")&amp;"/"&amp;INDIRECT($B373&amp;"!E66"),"")</f>
        <v/>
      </c>
      <c r="I373" s="66" t="str" cm="1">
        <f t="array" aca="1" ref="I373" ca="1">IFERROR(INDIRECT($B373&amp;"!G66"),"")</f>
        <v/>
      </c>
      <c r="J373" s="66" t="str" cm="1">
        <f t="array" aca="1" ref="J373" ca="1">IFERROR(INDIRECT(ListeNonClassée[[#This Row],[Liste des opérations]]&amp;"!D67")&amp;"/"&amp;INDIRECT($B373&amp;"!E67"),"")</f>
        <v/>
      </c>
      <c r="K373" s="66" t="str" cm="1">
        <f t="array" aca="1" ref="K373" ca="1">IFERROR(INDIRECT(ListeNonClassée[[#This Row],[Liste des opérations]]&amp;"!G67"),"")</f>
        <v/>
      </c>
      <c r="L373" s="66" t="str" cm="1">
        <f t="array" aca="1" ref="L373" ca="1">IFERROR(INDIRECT(ListeNonClassée[[#This Row],[Liste des opérations]]&amp;"!D68")&amp;"/"&amp;INDIRECT(ListeNonClassée[[#This Row],[Liste des opérations]]&amp;"!E68"),"")</f>
        <v/>
      </c>
      <c r="M373" s="67" t="str" cm="1">
        <f t="array" aca="1" ref="M373" ca="1">IFERROR(INDIRECT(ListeNonClassée[[#This Row],[Liste des opérations]]&amp;"!D68")/INDIRECT(ListeNonClassée[[#This Row],[Liste des opérations]]&amp;"!E68"),"")</f>
        <v/>
      </c>
      <c r="N373" s="66" t="str" cm="1">
        <f t="array" aca="1" ref="N373" ca="1">IFERROR(INDIRECT(ListeNonClassée[[#This Row],[Liste des opérations]]&amp;"!G68"),"")</f>
        <v/>
      </c>
      <c r="O373" s="139" t="str">
        <f ca="1">IF(ListeNonClassée[[#This Row],[avis]]="favorable",_xlfn.RANK.EQ(ListeNonClassée[[#This Row],[%]],ListeNonClassée[%]),"")</f>
        <v/>
      </c>
      <c r="P373" s="139" t="str">
        <f ca="1">IF(ListeNonClassée[[#This Row],[avis]]="défavorable",_xlfn.RANK.EQ(ListeNonClassée[[#This Row],[%]],ListeNonClassée[%]),"")</f>
        <v/>
      </c>
      <c r="Q373" s="139" t="str">
        <f ca="1">IF(SUM(ListeNonClassée[[#This Row],[Priorisation favorable ]:[Priorisation Défavorable]])=0,"",SUM(ListeNonClassée[[#This Row],[Priorisation favorable ]:[Priorisation Défavorable]]))</f>
        <v/>
      </c>
    </row>
    <row r="374" spans="2:17" ht="12.75" customHeight="1" x14ac:dyDescent="0.2">
      <c r="B374" s="61" t="str" cm="1">
        <f t="array" aca="1" ref="B374" ca="1">IF(ROWS($1:371)&lt;=COUNTA(ListeF),INDEX(MID(ListeF,FIND("]",ListeF)+1,100),ROWS($1:371)),"")</f>
        <v/>
      </c>
      <c r="C374" s="61" t="str" cm="1">
        <f t="array" aca="1" ref="C374" ca="1">IFERROR(INDIRECT(ListeNonClassée[[#This Row],[Liste des opérations]]&amp;"!D10"),"")</f>
        <v/>
      </c>
      <c r="D374" s="137" t="str" cm="1">
        <f t="array" aca="1" ref="D374" ca="1">IFERROR(INDIRECT(ListeNonClassée[[#This Row],[Liste des opérations]]&amp;"!D12"),"")</f>
        <v/>
      </c>
      <c r="E374" s="137" t="str" cm="1">
        <f t="array" aca="1" ref="E374" ca="1">IFERROR(INDIRECT(ListeNonClassée[[#This Row],[Liste des opérations]]&amp;"!g12"),"")</f>
        <v/>
      </c>
      <c r="F374" s="66" t="str" cm="1">
        <f t="array" aca="1" ref="F374" ca="1">IFERROR(INDIRECT(ListeNonClassée[[#This Row],[Liste des opérations]]&amp;"!D65")&amp;"/"&amp;INDIRECT(ListeNonClassée[[#This Row],[Liste des opérations]]&amp;"!E65"),"")</f>
        <v/>
      </c>
      <c r="G374" s="66" t="str" cm="1">
        <f t="array" aca="1" ref="G374" ca="1">IFERROR(INDIRECT(ListeNonClassée[[#This Row],[Liste des opérations]]&amp;"!G65"),"")</f>
        <v/>
      </c>
      <c r="H374" s="66" t="str" cm="1">
        <f t="array" aca="1" ref="H374" ca="1">IFERROR(INDIRECT($B374&amp;"!D66")&amp;"/"&amp;INDIRECT($B374&amp;"!E66"),"")</f>
        <v/>
      </c>
      <c r="I374" s="66" t="str" cm="1">
        <f t="array" aca="1" ref="I374" ca="1">IFERROR(INDIRECT($B374&amp;"!G66"),"")</f>
        <v/>
      </c>
      <c r="J374" s="66" t="str" cm="1">
        <f t="array" aca="1" ref="J374" ca="1">IFERROR(INDIRECT(ListeNonClassée[[#This Row],[Liste des opérations]]&amp;"!D67")&amp;"/"&amp;INDIRECT($B374&amp;"!E67"),"")</f>
        <v/>
      </c>
      <c r="K374" s="66" t="str" cm="1">
        <f t="array" aca="1" ref="K374" ca="1">IFERROR(INDIRECT(ListeNonClassée[[#This Row],[Liste des opérations]]&amp;"!G67"),"")</f>
        <v/>
      </c>
      <c r="L374" s="66" t="str" cm="1">
        <f t="array" aca="1" ref="L374" ca="1">IFERROR(INDIRECT(ListeNonClassée[[#This Row],[Liste des opérations]]&amp;"!D68")&amp;"/"&amp;INDIRECT(ListeNonClassée[[#This Row],[Liste des opérations]]&amp;"!E68"),"")</f>
        <v/>
      </c>
      <c r="M374" s="67" t="str" cm="1">
        <f t="array" aca="1" ref="M374" ca="1">IFERROR(INDIRECT(ListeNonClassée[[#This Row],[Liste des opérations]]&amp;"!D68")/INDIRECT(ListeNonClassée[[#This Row],[Liste des opérations]]&amp;"!E68"),"")</f>
        <v/>
      </c>
      <c r="N374" s="66" t="str" cm="1">
        <f t="array" aca="1" ref="N374" ca="1">IFERROR(INDIRECT(ListeNonClassée[[#This Row],[Liste des opérations]]&amp;"!G68"),"")</f>
        <v/>
      </c>
      <c r="O374" s="139" t="str">
        <f ca="1">IF(ListeNonClassée[[#This Row],[avis]]="favorable",_xlfn.RANK.EQ(ListeNonClassée[[#This Row],[%]],ListeNonClassée[%]),"")</f>
        <v/>
      </c>
      <c r="P374" s="139" t="str">
        <f ca="1">IF(ListeNonClassée[[#This Row],[avis]]="défavorable",_xlfn.RANK.EQ(ListeNonClassée[[#This Row],[%]],ListeNonClassée[%]),"")</f>
        <v/>
      </c>
      <c r="Q374" s="139" t="str">
        <f ca="1">IF(SUM(ListeNonClassée[[#This Row],[Priorisation favorable ]:[Priorisation Défavorable]])=0,"",SUM(ListeNonClassée[[#This Row],[Priorisation favorable ]:[Priorisation Défavorable]]))</f>
        <v/>
      </c>
    </row>
    <row r="375" spans="2:17" ht="12.75" customHeight="1" x14ac:dyDescent="0.2">
      <c r="B375" s="61" t="str" cm="1">
        <f t="array" aca="1" ref="B375" ca="1">IF(ROWS($1:372)&lt;=COUNTA(ListeF),INDEX(MID(ListeF,FIND("]",ListeF)+1,100),ROWS($1:372)),"")</f>
        <v/>
      </c>
      <c r="C375" s="61" t="str" cm="1">
        <f t="array" aca="1" ref="C375" ca="1">IFERROR(INDIRECT(ListeNonClassée[[#This Row],[Liste des opérations]]&amp;"!D10"),"")</f>
        <v/>
      </c>
      <c r="D375" s="137" t="str" cm="1">
        <f t="array" aca="1" ref="D375" ca="1">IFERROR(INDIRECT(ListeNonClassée[[#This Row],[Liste des opérations]]&amp;"!D12"),"")</f>
        <v/>
      </c>
      <c r="E375" s="137" t="str" cm="1">
        <f t="array" aca="1" ref="E375" ca="1">IFERROR(INDIRECT(ListeNonClassée[[#This Row],[Liste des opérations]]&amp;"!g12"),"")</f>
        <v/>
      </c>
      <c r="F375" s="66" t="str" cm="1">
        <f t="array" aca="1" ref="F375" ca="1">IFERROR(INDIRECT(ListeNonClassée[[#This Row],[Liste des opérations]]&amp;"!D65")&amp;"/"&amp;INDIRECT(ListeNonClassée[[#This Row],[Liste des opérations]]&amp;"!E65"),"")</f>
        <v/>
      </c>
      <c r="G375" s="66" t="str" cm="1">
        <f t="array" aca="1" ref="G375" ca="1">IFERROR(INDIRECT(ListeNonClassée[[#This Row],[Liste des opérations]]&amp;"!G65"),"")</f>
        <v/>
      </c>
      <c r="H375" s="66" t="str" cm="1">
        <f t="array" aca="1" ref="H375" ca="1">IFERROR(INDIRECT($B375&amp;"!D66")&amp;"/"&amp;INDIRECT($B375&amp;"!E66"),"")</f>
        <v/>
      </c>
      <c r="I375" s="66" t="str" cm="1">
        <f t="array" aca="1" ref="I375" ca="1">IFERROR(INDIRECT($B375&amp;"!G66"),"")</f>
        <v/>
      </c>
      <c r="J375" s="66" t="str" cm="1">
        <f t="array" aca="1" ref="J375" ca="1">IFERROR(INDIRECT(ListeNonClassée[[#This Row],[Liste des opérations]]&amp;"!D67")&amp;"/"&amp;INDIRECT($B375&amp;"!E67"),"")</f>
        <v/>
      </c>
      <c r="K375" s="66" t="str" cm="1">
        <f t="array" aca="1" ref="K375" ca="1">IFERROR(INDIRECT(ListeNonClassée[[#This Row],[Liste des opérations]]&amp;"!G67"),"")</f>
        <v/>
      </c>
      <c r="L375" s="66" t="str" cm="1">
        <f t="array" aca="1" ref="L375" ca="1">IFERROR(INDIRECT(ListeNonClassée[[#This Row],[Liste des opérations]]&amp;"!D68")&amp;"/"&amp;INDIRECT(ListeNonClassée[[#This Row],[Liste des opérations]]&amp;"!E68"),"")</f>
        <v/>
      </c>
      <c r="M375" s="67" t="str" cm="1">
        <f t="array" aca="1" ref="M375" ca="1">IFERROR(INDIRECT(ListeNonClassée[[#This Row],[Liste des opérations]]&amp;"!D68")/INDIRECT(ListeNonClassée[[#This Row],[Liste des opérations]]&amp;"!E68"),"")</f>
        <v/>
      </c>
      <c r="N375" s="66" t="str" cm="1">
        <f t="array" aca="1" ref="N375" ca="1">IFERROR(INDIRECT(ListeNonClassée[[#This Row],[Liste des opérations]]&amp;"!G68"),"")</f>
        <v/>
      </c>
      <c r="O375" s="139" t="str">
        <f ca="1">IF(ListeNonClassée[[#This Row],[avis]]="favorable",_xlfn.RANK.EQ(ListeNonClassée[[#This Row],[%]],ListeNonClassée[%]),"")</f>
        <v/>
      </c>
      <c r="P375" s="139" t="str">
        <f ca="1">IF(ListeNonClassée[[#This Row],[avis]]="défavorable",_xlfn.RANK.EQ(ListeNonClassée[[#This Row],[%]],ListeNonClassée[%]),"")</f>
        <v/>
      </c>
      <c r="Q375" s="139" t="str">
        <f ca="1">IF(SUM(ListeNonClassée[[#This Row],[Priorisation favorable ]:[Priorisation Défavorable]])=0,"",SUM(ListeNonClassée[[#This Row],[Priorisation favorable ]:[Priorisation Défavorable]]))</f>
        <v/>
      </c>
    </row>
    <row r="376" spans="2:17" ht="12.75" customHeight="1" x14ac:dyDescent="0.2">
      <c r="B376" s="61" t="str" cm="1">
        <f t="array" aca="1" ref="B376" ca="1">IF(ROWS($1:373)&lt;=COUNTA(ListeF),INDEX(MID(ListeF,FIND("]",ListeF)+1,100),ROWS($1:373)),"")</f>
        <v/>
      </c>
      <c r="C376" s="61" t="str" cm="1">
        <f t="array" aca="1" ref="C376" ca="1">IFERROR(INDIRECT(ListeNonClassée[[#This Row],[Liste des opérations]]&amp;"!D10"),"")</f>
        <v/>
      </c>
      <c r="D376" s="137" t="str" cm="1">
        <f t="array" aca="1" ref="D376" ca="1">IFERROR(INDIRECT(ListeNonClassée[[#This Row],[Liste des opérations]]&amp;"!D12"),"")</f>
        <v/>
      </c>
      <c r="E376" s="137" t="str" cm="1">
        <f t="array" aca="1" ref="E376" ca="1">IFERROR(INDIRECT(ListeNonClassée[[#This Row],[Liste des opérations]]&amp;"!g12"),"")</f>
        <v/>
      </c>
      <c r="F376" s="66" t="str" cm="1">
        <f t="array" aca="1" ref="F376" ca="1">IFERROR(INDIRECT(ListeNonClassée[[#This Row],[Liste des opérations]]&amp;"!D65")&amp;"/"&amp;INDIRECT(ListeNonClassée[[#This Row],[Liste des opérations]]&amp;"!E65"),"")</f>
        <v/>
      </c>
      <c r="G376" s="66" t="str" cm="1">
        <f t="array" aca="1" ref="G376" ca="1">IFERROR(INDIRECT(ListeNonClassée[[#This Row],[Liste des opérations]]&amp;"!G65"),"")</f>
        <v/>
      </c>
      <c r="H376" s="66" t="str" cm="1">
        <f t="array" aca="1" ref="H376" ca="1">IFERROR(INDIRECT($B376&amp;"!D66")&amp;"/"&amp;INDIRECT($B376&amp;"!E66"),"")</f>
        <v/>
      </c>
      <c r="I376" s="66" t="str" cm="1">
        <f t="array" aca="1" ref="I376" ca="1">IFERROR(INDIRECT($B376&amp;"!G66"),"")</f>
        <v/>
      </c>
      <c r="J376" s="66" t="str" cm="1">
        <f t="array" aca="1" ref="J376" ca="1">IFERROR(INDIRECT(ListeNonClassée[[#This Row],[Liste des opérations]]&amp;"!D67")&amp;"/"&amp;INDIRECT($B376&amp;"!E67"),"")</f>
        <v/>
      </c>
      <c r="K376" s="66" t="str" cm="1">
        <f t="array" aca="1" ref="K376" ca="1">IFERROR(INDIRECT(ListeNonClassée[[#This Row],[Liste des opérations]]&amp;"!G67"),"")</f>
        <v/>
      </c>
      <c r="L376" s="66" t="str" cm="1">
        <f t="array" aca="1" ref="L376" ca="1">IFERROR(INDIRECT(ListeNonClassée[[#This Row],[Liste des opérations]]&amp;"!D68")&amp;"/"&amp;INDIRECT(ListeNonClassée[[#This Row],[Liste des opérations]]&amp;"!E68"),"")</f>
        <v/>
      </c>
      <c r="M376" s="67" t="str" cm="1">
        <f t="array" aca="1" ref="M376" ca="1">IFERROR(INDIRECT(ListeNonClassée[[#This Row],[Liste des opérations]]&amp;"!D68")/INDIRECT(ListeNonClassée[[#This Row],[Liste des opérations]]&amp;"!E68"),"")</f>
        <v/>
      </c>
      <c r="N376" s="66" t="str" cm="1">
        <f t="array" aca="1" ref="N376" ca="1">IFERROR(INDIRECT(ListeNonClassée[[#This Row],[Liste des opérations]]&amp;"!G68"),"")</f>
        <v/>
      </c>
      <c r="O376" s="139" t="str">
        <f ca="1">IF(ListeNonClassée[[#This Row],[avis]]="favorable",_xlfn.RANK.EQ(ListeNonClassée[[#This Row],[%]],ListeNonClassée[%]),"")</f>
        <v/>
      </c>
      <c r="P376" s="139" t="str">
        <f ca="1">IF(ListeNonClassée[[#This Row],[avis]]="défavorable",_xlfn.RANK.EQ(ListeNonClassée[[#This Row],[%]],ListeNonClassée[%]),"")</f>
        <v/>
      </c>
      <c r="Q376" s="139" t="str">
        <f ca="1">IF(SUM(ListeNonClassée[[#This Row],[Priorisation favorable ]:[Priorisation Défavorable]])=0,"",SUM(ListeNonClassée[[#This Row],[Priorisation favorable ]:[Priorisation Défavorable]]))</f>
        <v/>
      </c>
    </row>
    <row r="377" spans="2:17" ht="12.75" customHeight="1" x14ac:dyDescent="0.2">
      <c r="B377" s="61" t="str" cm="1">
        <f t="array" aca="1" ref="B377" ca="1">IF(ROWS($1:374)&lt;=COUNTA(ListeF),INDEX(MID(ListeF,FIND("]",ListeF)+1,100),ROWS($1:374)),"")</f>
        <v/>
      </c>
      <c r="C377" s="61" t="str" cm="1">
        <f t="array" aca="1" ref="C377" ca="1">IFERROR(INDIRECT(ListeNonClassée[[#This Row],[Liste des opérations]]&amp;"!D10"),"")</f>
        <v/>
      </c>
      <c r="D377" s="137" t="str" cm="1">
        <f t="array" aca="1" ref="D377" ca="1">IFERROR(INDIRECT(ListeNonClassée[[#This Row],[Liste des opérations]]&amp;"!D12"),"")</f>
        <v/>
      </c>
      <c r="E377" s="137" t="str" cm="1">
        <f t="array" aca="1" ref="E377" ca="1">IFERROR(INDIRECT(ListeNonClassée[[#This Row],[Liste des opérations]]&amp;"!g12"),"")</f>
        <v/>
      </c>
      <c r="F377" s="66" t="str" cm="1">
        <f t="array" aca="1" ref="F377" ca="1">IFERROR(INDIRECT(ListeNonClassée[[#This Row],[Liste des opérations]]&amp;"!D65")&amp;"/"&amp;INDIRECT(ListeNonClassée[[#This Row],[Liste des opérations]]&amp;"!E65"),"")</f>
        <v/>
      </c>
      <c r="G377" s="66" t="str" cm="1">
        <f t="array" aca="1" ref="G377" ca="1">IFERROR(INDIRECT(ListeNonClassée[[#This Row],[Liste des opérations]]&amp;"!G65"),"")</f>
        <v/>
      </c>
      <c r="H377" s="66" t="str" cm="1">
        <f t="array" aca="1" ref="H377" ca="1">IFERROR(INDIRECT($B377&amp;"!D66")&amp;"/"&amp;INDIRECT($B377&amp;"!E66"),"")</f>
        <v/>
      </c>
      <c r="I377" s="66" t="str" cm="1">
        <f t="array" aca="1" ref="I377" ca="1">IFERROR(INDIRECT($B377&amp;"!G66"),"")</f>
        <v/>
      </c>
      <c r="J377" s="66" t="str" cm="1">
        <f t="array" aca="1" ref="J377" ca="1">IFERROR(INDIRECT(ListeNonClassée[[#This Row],[Liste des opérations]]&amp;"!D67")&amp;"/"&amp;INDIRECT($B377&amp;"!E67"),"")</f>
        <v/>
      </c>
      <c r="K377" s="66" t="str" cm="1">
        <f t="array" aca="1" ref="K377" ca="1">IFERROR(INDIRECT(ListeNonClassée[[#This Row],[Liste des opérations]]&amp;"!G67"),"")</f>
        <v/>
      </c>
      <c r="L377" s="66" t="str" cm="1">
        <f t="array" aca="1" ref="L377" ca="1">IFERROR(INDIRECT(ListeNonClassée[[#This Row],[Liste des opérations]]&amp;"!D68")&amp;"/"&amp;INDIRECT(ListeNonClassée[[#This Row],[Liste des opérations]]&amp;"!E68"),"")</f>
        <v/>
      </c>
      <c r="M377" s="67" t="str" cm="1">
        <f t="array" aca="1" ref="M377" ca="1">IFERROR(INDIRECT(ListeNonClassée[[#This Row],[Liste des opérations]]&amp;"!D68")/INDIRECT(ListeNonClassée[[#This Row],[Liste des opérations]]&amp;"!E68"),"")</f>
        <v/>
      </c>
      <c r="N377" s="66" t="str" cm="1">
        <f t="array" aca="1" ref="N377" ca="1">IFERROR(INDIRECT(ListeNonClassée[[#This Row],[Liste des opérations]]&amp;"!G68"),"")</f>
        <v/>
      </c>
      <c r="O377" s="139" t="str">
        <f ca="1">IF(ListeNonClassée[[#This Row],[avis]]="favorable",_xlfn.RANK.EQ(ListeNonClassée[[#This Row],[%]],ListeNonClassée[%]),"")</f>
        <v/>
      </c>
      <c r="P377" s="139" t="str">
        <f ca="1">IF(ListeNonClassée[[#This Row],[avis]]="défavorable",_xlfn.RANK.EQ(ListeNonClassée[[#This Row],[%]],ListeNonClassée[%]),"")</f>
        <v/>
      </c>
      <c r="Q377" s="139" t="str">
        <f ca="1">IF(SUM(ListeNonClassée[[#This Row],[Priorisation favorable ]:[Priorisation Défavorable]])=0,"",SUM(ListeNonClassée[[#This Row],[Priorisation favorable ]:[Priorisation Défavorable]]))</f>
        <v/>
      </c>
    </row>
    <row r="378" spans="2:17" ht="12.75" customHeight="1" x14ac:dyDescent="0.2">
      <c r="B378" s="61" t="str" cm="1">
        <f t="array" aca="1" ref="B378" ca="1">IF(ROWS($1:375)&lt;=COUNTA(ListeF),INDEX(MID(ListeF,FIND("]",ListeF)+1,100),ROWS($1:375)),"")</f>
        <v/>
      </c>
      <c r="C378" s="61" t="str" cm="1">
        <f t="array" aca="1" ref="C378" ca="1">IFERROR(INDIRECT(ListeNonClassée[[#This Row],[Liste des opérations]]&amp;"!D10"),"")</f>
        <v/>
      </c>
      <c r="D378" s="137" t="str" cm="1">
        <f t="array" aca="1" ref="D378" ca="1">IFERROR(INDIRECT(ListeNonClassée[[#This Row],[Liste des opérations]]&amp;"!D12"),"")</f>
        <v/>
      </c>
      <c r="E378" s="137" t="str" cm="1">
        <f t="array" aca="1" ref="E378" ca="1">IFERROR(INDIRECT(ListeNonClassée[[#This Row],[Liste des opérations]]&amp;"!g12"),"")</f>
        <v/>
      </c>
      <c r="F378" s="66" t="str" cm="1">
        <f t="array" aca="1" ref="F378" ca="1">IFERROR(INDIRECT(ListeNonClassée[[#This Row],[Liste des opérations]]&amp;"!D65")&amp;"/"&amp;INDIRECT(ListeNonClassée[[#This Row],[Liste des opérations]]&amp;"!E65"),"")</f>
        <v/>
      </c>
      <c r="G378" s="66" t="str" cm="1">
        <f t="array" aca="1" ref="G378" ca="1">IFERROR(INDIRECT(ListeNonClassée[[#This Row],[Liste des opérations]]&amp;"!G65"),"")</f>
        <v/>
      </c>
      <c r="H378" s="66" t="str" cm="1">
        <f t="array" aca="1" ref="H378" ca="1">IFERROR(INDIRECT($B378&amp;"!D66")&amp;"/"&amp;INDIRECT($B378&amp;"!E66"),"")</f>
        <v/>
      </c>
      <c r="I378" s="66" t="str" cm="1">
        <f t="array" aca="1" ref="I378" ca="1">IFERROR(INDIRECT($B378&amp;"!G66"),"")</f>
        <v/>
      </c>
      <c r="J378" s="66" t="str" cm="1">
        <f t="array" aca="1" ref="J378" ca="1">IFERROR(INDIRECT(ListeNonClassée[[#This Row],[Liste des opérations]]&amp;"!D67")&amp;"/"&amp;INDIRECT($B378&amp;"!E67"),"")</f>
        <v/>
      </c>
      <c r="K378" s="66" t="str" cm="1">
        <f t="array" aca="1" ref="K378" ca="1">IFERROR(INDIRECT(ListeNonClassée[[#This Row],[Liste des opérations]]&amp;"!G67"),"")</f>
        <v/>
      </c>
      <c r="L378" s="66" t="str" cm="1">
        <f t="array" aca="1" ref="L378" ca="1">IFERROR(INDIRECT(ListeNonClassée[[#This Row],[Liste des opérations]]&amp;"!D68")&amp;"/"&amp;INDIRECT(ListeNonClassée[[#This Row],[Liste des opérations]]&amp;"!E68"),"")</f>
        <v/>
      </c>
      <c r="M378" s="67" t="str" cm="1">
        <f t="array" aca="1" ref="M378" ca="1">IFERROR(INDIRECT(ListeNonClassée[[#This Row],[Liste des opérations]]&amp;"!D68")/INDIRECT(ListeNonClassée[[#This Row],[Liste des opérations]]&amp;"!E68"),"")</f>
        <v/>
      </c>
      <c r="N378" s="66" t="str" cm="1">
        <f t="array" aca="1" ref="N378" ca="1">IFERROR(INDIRECT(ListeNonClassée[[#This Row],[Liste des opérations]]&amp;"!G68"),"")</f>
        <v/>
      </c>
      <c r="O378" s="139" t="str">
        <f ca="1">IF(ListeNonClassée[[#This Row],[avis]]="favorable",_xlfn.RANK.EQ(ListeNonClassée[[#This Row],[%]],ListeNonClassée[%]),"")</f>
        <v/>
      </c>
      <c r="P378" s="139" t="str">
        <f ca="1">IF(ListeNonClassée[[#This Row],[avis]]="défavorable",_xlfn.RANK.EQ(ListeNonClassée[[#This Row],[%]],ListeNonClassée[%]),"")</f>
        <v/>
      </c>
      <c r="Q378" s="139" t="str">
        <f ca="1">IF(SUM(ListeNonClassée[[#This Row],[Priorisation favorable ]:[Priorisation Défavorable]])=0,"",SUM(ListeNonClassée[[#This Row],[Priorisation favorable ]:[Priorisation Défavorable]]))</f>
        <v/>
      </c>
    </row>
    <row r="379" spans="2:17" ht="12.75" customHeight="1" x14ac:dyDescent="0.2">
      <c r="B379" s="61" t="str" cm="1">
        <f t="array" aca="1" ref="B379" ca="1">IF(ROWS($1:376)&lt;=COUNTA(ListeF),INDEX(MID(ListeF,FIND("]",ListeF)+1,100),ROWS($1:376)),"")</f>
        <v/>
      </c>
      <c r="C379" s="61" t="str" cm="1">
        <f t="array" aca="1" ref="C379" ca="1">IFERROR(INDIRECT(ListeNonClassée[[#This Row],[Liste des opérations]]&amp;"!D10"),"")</f>
        <v/>
      </c>
      <c r="D379" s="137" t="str" cm="1">
        <f t="array" aca="1" ref="D379" ca="1">IFERROR(INDIRECT(ListeNonClassée[[#This Row],[Liste des opérations]]&amp;"!D12"),"")</f>
        <v/>
      </c>
      <c r="E379" s="137" t="str" cm="1">
        <f t="array" aca="1" ref="E379" ca="1">IFERROR(INDIRECT(ListeNonClassée[[#This Row],[Liste des opérations]]&amp;"!g12"),"")</f>
        <v/>
      </c>
      <c r="F379" s="66" t="str" cm="1">
        <f t="array" aca="1" ref="F379" ca="1">IFERROR(INDIRECT(ListeNonClassée[[#This Row],[Liste des opérations]]&amp;"!D65")&amp;"/"&amp;INDIRECT(ListeNonClassée[[#This Row],[Liste des opérations]]&amp;"!E65"),"")</f>
        <v/>
      </c>
      <c r="G379" s="66" t="str" cm="1">
        <f t="array" aca="1" ref="G379" ca="1">IFERROR(INDIRECT(ListeNonClassée[[#This Row],[Liste des opérations]]&amp;"!G65"),"")</f>
        <v/>
      </c>
      <c r="H379" s="66" t="str" cm="1">
        <f t="array" aca="1" ref="H379" ca="1">IFERROR(INDIRECT($B379&amp;"!D66")&amp;"/"&amp;INDIRECT($B379&amp;"!E66"),"")</f>
        <v/>
      </c>
      <c r="I379" s="66" t="str" cm="1">
        <f t="array" aca="1" ref="I379" ca="1">IFERROR(INDIRECT($B379&amp;"!G66"),"")</f>
        <v/>
      </c>
      <c r="J379" s="66" t="str" cm="1">
        <f t="array" aca="1" ref="J379" ca="1">IFERROR(INDIRECT(ListeNonClassée[[#This Row],[Liste des opérations]]&amp;"!D67")&amp;"/"&amp;INDIRECT($B379&amp;"!E67"),"")</f>
        <v/>
      </c>
      <c r="K379" s="66" t="str" cm="1">
        <f t="array" aca="1" ref="K379" ca="1">IFERROR(INDIRECT(ListeNonClassée[[#This Row],[Liste des opérations]]&amp;"!G67"),"")</f>
        <v/>
      </c>
      <c r="L379" s="66" t="str" cm="1">
        <f t="array" aca="1" ref="L379" ca="1">IFERROR(INDIRECT(ListeNonClassée[[#This Row],[Liste des opérations]]&amp;"!D68")&amp;"/"&amp;INDIRECT(ListeNonClassée[[#This Row],[Liste des opérations]]&amp;"!E68"),"")</f>
        <v/>
      </c>
      <c r="M379" s="67" t="str" cm="1">
        <f t="array" aca="1" ref="M379" ca="1">IFERROR(INDIRECT(ListeNonClassée[[#This Row],[Liste des opérations]]&amp;"!D68")/INDIRECT(ListeNonClassée[[#This Row],[Liste des opérations]]&amp;"!E68"),"")</f>
        <v/>
      </c>
      <c r="N379" s="66" t="str" cm="1">
        <f t="array" aca="1" ref="N379" ca="1">IFERROR(INDIRECT(ListeNonClassée[[#This Row],[Liste des opérations]]&amp;"!G68"),"")</f>
        <v/>
      </c>
      <c r="O379" s="139" t="str">
        <f ca="1">IF(ListeNonClassée[[#This Row],[avis]]="favorable",_xlfn.RANK.EQ(ListeNonClassée[[#This Row],[%]],ListeNonClassée[%]),"")</f>
        <v/>
      </c>
      <c r="P379" s="139" t="str">
        <f ca="1">IF(ListeNonClassée[[#This Row],[avis]]="défavorable",_xlfn.RANK.EQ(ListeNonClassée[[#This Row],[%]],ListeNonClassée[%]),"")</f>
        <v/>
      </c>
      <c r="Q379" s="139" t="str">
        <f ca="1">IF(SUM(ListeNonClassée[[#This Row],[Priorisation favorable ]:[Priorisation Défavorable]])=0,"",SUM(ListeNonClassée[[#This Row],[Priorisation favorable ]:[Priorisation Défavorable]]))</f>
        <v/>
      </c>
    </row>
    <row r="380" spans="2:17" ht="12.75" customHeight="1" x14ac:dyDescent="0.2">
      <c r="B380" s="61" t="str" cm="1">
        <f t="array" aca="1" ref="B380" ca="1">IF(ROWS($1:377)&lt;=COUNTA(ListeF),INDEX(MID(ListeF,FIND("]",ListeF)+1,100),ROWS($1:377)),"")</f>
        <v/>
      </c>
      <c r="C380" s="61" t="str" cm="1">
        <f t="array" aca="1" ref="C380" ca="1">IFERROR(INDIRECT(ListeNonClassée[[#This Row],[Liste des opérations]]&amp;"!D10"),"")</f>
        <v/>
      </c>
      <c r="D380" s="137" t="str" cm="1">
        <f t="array" aca="1" ref="D380" ca="1">IFERROR(INDIRECT(ListeNonClassée[[#This Row],[Liste des opérations]]&amp;"!D12"),"")</f>
        <v/>
      </c>
      <c r="E380" s="137" t="str" cm="1">
        <f t="array" aca="1" ref="E380" ca="1">IFERROR(INDIRECT(ListeNonClassée[[#This Row],[Liste des opérations]]&amp;"!g12"),"")</f>
        <v/>
      </c>
      <c r="F380" s="66" t="str" cm="1">
        <f t="array" aca="1" ref="F380" ca="1">IFERROR(INDIRECT(ListeNonClassée[[#This Row],[Liste des opérations]]&amp;"!D65")&amp;"/"&amp;INDIRECT(ListeNonClassée[[#This Row],[Liste des opérations]]&amp;"!E65"),"")</f>
        <v/>
      </c>
      <c r="G380" s="66" t="str" cm="1">
        <f t="array" aca="1" ref="G380" ca="1">IFERROR(INDIRECT(ListeNonClassée[[#This Row],[Liste des opérations]]&amp;"!G65"),"")</f>
        <v/>
      </c>
      <c r="H380" s="66" t="str" cm="1">
        <f t="array" aca="1" ref="H380" ca="1">IFERROR(INDIRECT($B380&amp;"!D66")&amp;"/"&amp;INDIRECT($B380&amp;"!E66"),"")</f>
        <v/>
      </c>
      <c r="I380" s="66" t="str" cm="1">
        <f t="array" aca="1" ref="I380" ca="1">IFERROR(INDIRECT($B380&amp;"!G66"),"")</f>
        <v/>
      </c>
      <c r="J380" s="66" t="str" cm="1">
        <f t="array" aca="1" ref="J380" ca="1">IFERROR(INDIRECT(ListeNonClassée[[#This Row],[Liste des opérations]]&amp;"!D67")&amp;"/"&amp;INDIRECT($B380&amp;"!E67"),"")</f>
        <v/>
      </c>
      <c r="K380" s="66" t="str" cm="1">
        <f t="array" aca="1" ref="K380" ca="1">IFERROR(INDIRECT(ListeNonClassée[[#This Row],[Liste des opérations]]&amp;"!G67"),"")</f>
        <v/>
      </c>
      <c r="L380" s="66" t="str" cm="1">
        <f t="array" aca="1" ref="L380" ca="1">IFERROR(INDIRECT(ListeNonClassée[[#This Row],[Liste des opérations]]&amp;"!D68")&amp;"/"&amp;INDIRECT(ListeNonClassée[[#This Row],[Liste des opérations]]&amp;"!E68"),"")</f>
        <v/>
      </c>
      <c r="M380" s="67" t="str" cm="1">
        <f t="array" aca="1" ref="M380" ca="1">IFERROR(INDIRECT(ListeNonClassée[[#This Row],[Liste des opérations]]&amp;"!D68")/INDIRECT(ListeNonClassée[[#This Row],[Liste des opérations]]&amp;"!E68"),"")</f>
        <v/>
      </c>
      <c r="N380" s="66" t="str" cm="1">
        <f t="array" aca="1" ref="N380" ca="1">IFERROR(INDIRECT(ListeNonClassée[[#This Row],[Liste des opérations]]&amp;"!G68"),"")</f>
        <v/>
      </c>
      <c r="O380" s="139" t="str">
        <f ca="1">IF(ListeNonClassée[[#This Row],[avis]]="favorable",_xlfn.RANK.EQ(ListeNonClassée[[#This Row],[%]],ListeNonClassée[%]),"")</f>
        <v/>
      </c>
      <c r="P380" s="139" t="str">
        <f ca="1">IF(ListeNonClassée[[#This Row],[avis]]="défavorable",_xlfn.RANK.EQ(ListeNonClassée[[#This Row],[%]],ListeNonClassée[%]),"")</f>
        <v/>
      </c>
      <c r="Q380" s="139" t="str">
        <f ca="1">IF(SUM(ListeNonClassée[[#This Row],[Priorisation favorable ]:[Priorisation Défavorable]])=0,"",SUM(ListeNonClassée[[#This Row],[Priorisation favorable ]:[Priorisation Défavorable]]))</f>
        <v/>
      </c>
    </row>
    <row r="381" spans="2:17" ht="12.75" customHeight="1" x14ac:dyDescent="0.2">
      <c r="B381" s="61" t="str" cm="1">
        <f t="array" aca="1" ref="B381" ca="1">IF(ROWS($1:378)&lt;=COUNTA(ListeF),INDEX(MID(ListeF,FIND("]",ListeF)+1,100),ROWS($1:378)),"")</f>
        <v/>
      </c>
      <c r="C381" s="61" t="str" cm="1">
        <f t="array" aca="1" ref="C381" ca="1">IFERROR(INDIRECT(ListeNonClassée[[#This Row],[Liste des opérations]]&amp;"!D10"),"")</f>
        <v/>
      </c>
      <c r="D381" s="137" t="str" cm="1">
        <f t="array" aca="1" ref="D381" ca="1">IFERROR(INDIRECT(ListeNonClassée[[#This Row],[Liste des opérations]]&amp;"!D12"),"")</f>
        <v/>
      </c>
      <c r="E381" s="137" t="str" cm="1">
        <f t="array" aca="1" ref="E381" ca="1">IFERROR(INDIRECT(ListeNonClassée[[#This Row],[Liste des opérations]]&amp;"!g12"),"")</f>
        <v/>
      </c>
      <c r="F381" s="66" t="str" cm="1">
        <f t="array" aca="1" ref="F381" ca="1">IFERROR(INDIRECT(ListeNonClassée[[#This Row],[Liste des opérations]]&amp;"!D65")&amp;"/"&amp;INDIRECT(ListeNonClassée[[#This Row],[Liste des opérations]]&amp;"!E65"),"")</f>
        <v/>
      </c>
      <c r="G381" s="66" t="str" cm="1">
        <f t="array" aca="1" ref="G381" ca="1">IFERROR(INDIRECT(ListeNonClassée[[#This Row],[Liste des opérations]]&amp;"!G65"),"")</f>
        <v/>
      </c>
      <c r="H381" s="66" t="str" cm="1">
        <f t="array" aca="1" ref="H381" ca="1">IFERROR(INDIRECT($B381&amp;"!D66")&amp;"/"&amp;INDIRECT($B381&amp;"!E66"),"")</f>
        <v/>
      </c>
      <c r="I381" s="66" t="str" cm="1">
        <f t="array" aca="1" ref="I381" ca="1">IFERROR(INDIRECT($B381&amp;"!G66"),"")</f>
        <v/>
      </c>
      <c r="J381" s="66" t="str" cm="1">
        <f t="array" aca="1" ref="J381" ca="1">IFERROR(INDIRECT(ListeNonClassée[[#This Row],[Liste des opérations]]&amp;"!D67")&amp;"/"&amp;INDIRECT($B381&amp;"!E67"),"")</f>
        <v/>
      </c>
      <c r="K381" s="66" t="str" cm="1">
        <f t="array" aca="1" ref="K381" ca="1">IFERROR(INDIRECT(ListeNonClassée[[#This Row],[Liste des opérations]]&amp;"!G67"),"")</f>
        <v/>
      </c>
      <c r="L381" s="66" t="str" cm="1">
        <f t="array" aca="1" ref="L381" ca="1">IFERROR(INDIRECT(ListeNonClassée[[#This Row],[Liste des opérations]]&amp;"!D68")&amp;"/"&amp;INDIRECT(ListeNonClassée[[#This Row],[Liste des opérations]]&amp;"!E68"),"")</f>
        <v/>
      </c>
      <c r="M381" s="67" t="str" cm="1">
        <f t="array" aca="1" ref="M381" ca="1">IFERROR(INDIRECT(ListeNonClassée[[#This Row],[Liste des opérations]]&amp;"!D68")/INDIRECT(ListeNonClassée[[#This Row],[Liste des opérations]]&amp;"!E68"),"")</f>
        <v/>
      </c>
      <c r="N381" s="66" t="str" cm="1">
        <f t="array" aca="1" ref="N381" ca="1">IFERROR(INDIRECT(ListeNonClassée[[#This Row],[Liste des opérations]]&amp;"!G68"),"")</f>
        <v/>
      </c>
      <c r="O381" s="139" t="str">
        <f ca="1">IF(ListeNonClassée[[#This Row],[avis]]="favorable",_xlfn.RANK.EQ(ListeNonClassée[[#This Row],[%]],ListeNonClassée[%]),"")</f>
        <v/>
      </c>
      <c r="P381" s="139" t="str">
        <f ca="1">IF(ListeNonClassée[[#This Row],[avis]]="défavorable",_xlfn.RANK.EQ(ListeNonClassée[[#This Row],[%]],ListeNonClassée[%]),"")</f>
        <v/>
      </c>
      <c r="Q381" s="139" t="str">
        <f ca="1">IF(SUM(ListeNonClassée[[#This Row],[Priorisation favorable ]:[Priorisation Défavorable]])=0,"",SUM(ListeNonClassée[[#This Row],[Priorisation favorable ]:[Priorisation Défavorable]]))</f>
        <v/>
      </c>
    </row>
    <row r="382" spans="2:17" ht="12.75" customHeight="1" x14ac:dyDescent="0.2">
      <c r="B382" s="61" t="str" cm="1">
        <f t="array" aca="1" ref="B382" ca="1">IF(ROWS($1:379)&lt;=COUNTA(ListeF),INDEX(MID(ListeF,FIND("]",ListeF)+1,100),ROWS($1:379)),"")</f>
        <v/>
      </c>
      <c r="C382" s="61" t="str" cm="1">
        <f t="array" aca="1" ref="C382" ca="1">IFERROR(INDIRECT(ListeNonClassée[[#This Row],[Liste des opérations]]&amp;"!D10"),"")</f>
        <v/>
      </c>
      <c r="D382" s="137" t="str" cm="1">
        <f t="array" aca="1" ref="D382" ca="1">IFERROR(INDIRECT(ListeNonClassée[[#This Row],[Liste des opérations]]&amp;"!D12"),"")</f>
        <v/>
      </c>
      <c r="E382" s="137" t="str" cm="1">
        <f t="array" aca="1" ref="E382" ca="1">IFERROR(INDIRECT(ListeNonClassée[[#This Row],[Liste des opérations]]&amp;"!g12"),"")</f>
        <v/>
      </c>
      <c r="F382" s="66" t="str" cm="1">
        <f t="array" aca="1" ref="F382" ca="1">IFERROR(INDIRECT(ListeNonClassée[[#This Row],[Liste des opérations]]&amp;"!D65")&amp;"/"&amp;INDIRECT(ListeNonClassée[[#This Row],[Liste des opérations]]&amp;"!E65"),"")</f>
        <v/>
      </c>
      <c r="G382" s="66" t="str" cm="1">
        <f t="array" aca="1" ref="G382" ca="1">IFERROR(INDIRECT(ListeNonClassée[[#This Row],[Liste des opérations]]&amp;"!G65"),"")</f>
        <v/>
      </c>
      <c r="H382" s="66" t="str" cm="1">
        <f t="array" aca="1" ref="H382" ca="1">IFERROR(INDIRECT($B382&amp;"!D66")&amp;"/"&amp;INDIRECT($B382&amp;"!E66"),"")</f>
        <v/>
      </c>
      <c r="I382" s="66" t="str" cm="1">
        <f t="array" aca="1" ref="I382" ca="1">IFERROR(INDIRECT($B382&amp;"!G66"),"")</f>
        <v/>
      </c>
      <c r="J382" s="66" t="str" cm="1">
        <f t="array" aca="1" ref="J382" ca="1">IFERROR(INDIRECT(ListeNonClassée[[#This Row],[Liste des opérations]]&amp;"!D67")&amp;"/"&amp;INDIRECT($B382&amp;"!E67"),"")</f>
        <v/>
      </c>
      <c r="K382" s="66" t="str" cm="1">
        <f t="array" aca="1" ref="K382" ca="1">IFERROR(INDIRECT(ListeNonClassée[[#This Row],[Liste des opérations]]&amp;"!G67"),"")</f>
        <v/>
      </c>
      <c r="L382" s="66" t="str" cm="1">
        <f t="array" aca="1" ref="L382" ca="1">IFERROR(INDIRECT(ListeNonClassée[[#This Row],[Liste des opérations]]&amp;"!D68")&amp;"/"&amp;INDIRECT(ListeNonClassée[[#This Row],[Liste des opérations]]&amp;"!E68"),"")</f>
        <v/>
      </c>
      <c r="M382" s="67" t="str" cm="1">
        <f t="array" aca="1" ref="M382" ca="1">IFERROR(INDIRECT(ListeNonClassée[[#This Row],[Liste des opérations]]&amp;"!D68")/INDIRECT(ListeNonClassée[[#This Row],[Liste des opérations]]&amp;"!E68"),"")</f>
        <v/>
      </c>
      <c r="N382" s="66" t="str" cm="1">
        <f t="array" aca="1" ref="N382" ca="1">IFERROR(INDIRECT(ListeNonClassée[[#This Row],[Liste des opérations]]&amp;"!G68"),"")</f>
        <v/>
      </c>
      <c r="O382" s="139" t="str">
        <f ca="1">IF(ListeNonClassée[[#This Row],[avis]]="favorable",_xlfn.RANK.EQ(ListeNonClassée[[#This Row],[%]],ListeNonClassée[%]),"")</f>
        <v/>
      </c>
      <c r="P382" s="139" t="str">
        <f ca="1">IF(ListeNonClassée[[#This Row],[avis]]="défavorable",_xlfn.RANK.EQ(ListeNonClassée[[#This Row],[%]],ListeNonClassée[%]),"")</f>
        <v/>
      </c>
      <c r="Q382" s="139" t="str">
        <f ca="1">IF(SUM(ListeNonClassée[[#This Row],[Priorisation favorable ]:[Priorisation Défavorable]])=0,"",SUM(ListeNonClassée[[#This Row],[Priorisation favorable ]:[Priorisation Défavorable]]))</f>
        <v/>
      </c>
    </row>
    <row r="383" spans="2:17" ht="12.75" customHeight="1" x14ac:dyDescent="0.2">
      <c r="B383" s="61" t="str" cm="1">
        <f t="array" aca="1" ref="B383" ca="1">IF(ROWS($1:380)&lt;=COUNTA(ListeF),INDEX(MID(ListeF,FIND("]",ListeF)+1,100),ROWS($1:380)),"")</f>
        <v/>
      </c>
      <c r="C383" s="61" t="str" cm="1">
        <f t="array" aca="1" ref="C383" ca="1">IFERROR(INDIRECT(ListeNonClassée[[#This Row],[Liste des opérations]]&amp;"!D10"),"")</f>
        <v/>
      </c>
      <c r="D383" s="137" t="str" cm="1">
        <f t="array" aca="1" ref="D383" ca="1">IFERROR(INDIRECT(ListeNonClassée[[#This Row],[Liste des opérations]]&amp;"!D12"),"")</f>
        <v/>
      </c>
      <c r="E383" s="137" t="str" cm="1">
        <f t="array" aca="1" ref="E383" ca="1">IFERROR(INDIRECT(ListeNonClassée[[#This Row],[Liste des opérations]]&amp;"!g12"),"")</f>
        <v/>
      </c>
      <c r="F383" s="66" t="str" cm="1">
        <f t="array" aca="1" ref="F383" ca="1">IFERROR(INDIRECT(ListeNonClassée[[#This Row],[Liste des opérations]]&amp;"!D65")&amp;"/"&amp;INDIRECT(ListeNonClassée[[#This Row],[Liste des opérations]]&amp;"!E65"),"")</f>
        <v/>
      </c>
      <c r="G383" s="66" t="str" cm="1">
        <f t="array" aca="1" ref="G383" ca="1">IFERROR(INDIRECT(ListeNonClassée[[#This Row],[Liste des opérations]]&amp;"!G65"),"")</f>
        <v/>
      </c>
      <c r="H383" s="66" t="str" cm="1">
        <f t="array" aca="1" ref="H383" ca="1">IFERROR(INDIRECT($B383&amp;"!D66")&amp;"/"&amp;INDIRECT($B383&amp;"!E66"),"")</f>
        <v/>
      </c>
      <c r="I383" s="66" t="str" cm="1">
        <f t="array" aca="1" ref="I383" ca="1">IFERROR(INDIRECT($B383&amp;"!G66"),"")</f>
        <v/>
      </c>
      <c r="J383" s="66" t="str" cm="1">
        <f t="array" aca="1" ref="J383" ca="1">IFERROR(INDIRECT(ListeNonClassée[[#This Row],[Liste des opérations]]&amp;"!D67")&amp;"/"&amp;INDIRECT($B383&amp;"!E67"),"")</f>
        <v/>
      </c>
      <c r="K383" s="66" t="str" cm="1">
        <f t="array" aca="1" ref="K383" ca="1">IFERROR(INDIRECT(ListeNonClassée[[#This Row],[Liste des opérations]]&amp;"!G67"),"")</f>
        <v/>
      </c>
      <c r="L383" s="66" t="str" cm="1">
        <f t="array" aca="1" ref="L383" ca="1">IFERROR(INDIRECT(ListeNonClassée[[#This Row],[Liste des opérations]]&amp;"!D68")&amp;"/"&amp;INDIRECT(ListeNonClassée[[#This Row],[Liste des opérations]]&amp;"!E68"),"")</f>
        <v/>
      </c>
      <c r="M383" s="67" t="str" cm="1">
        <f t="array" aca="1" ref="M383" ca="1">IFERROR(INDIRECT(ListeNonClassée[[#This Row],[Liste des opérations]]&amp;"!D68")/INDIRECT(ListeNonClassée[[#This Row],[Liste des opérations]]&amp;"!E68"),"")</f>
        <v/>
      </c>
      <c r="N383" s="66" t="str" cm="1">
        <f t="array" aca="1" ref="N383" ca="1">IFERROR(INDIRECT(ListeNonClassée[[#This Row],[Liste des opérations]]&amp;"!G68"),"")</f>
        <v/>
      </c>
      <c r="O383" s="139" t="str">
        <f ca="1">IF(ListeNonClassée[[#This Row],[avis]]="favorable",_xlfn.RANK.EQ(ListeNonClassée[[#This Row],[%]],ListeNonClassée[%]),"")</f>
        <v/>
      </c>
      <c r="P383" s="139" t="str">
        <f ca="1">IF(ListeNonClassée[[#This Row],[avis]]="défavorable",_xlfn.RANK.EQ(ListeNonClassée[[#This Row],[%]],ListeNonClassée[%]),"")</f>
        <v/>
      </c>
      <c r="Q383" s="139" t="str">
        <f ca="1">IF(SUM(ListeNonClassée[[#This Row],[Priorisation favorable ]:[Priorisation Défavorable]])=0,"",SUM(ListeNonClassée[[#This Row],[Priorisation favorable ]:[Priorisation Défavorable]]))</f>
        <v/>
      </c>
    </row>
    <row r="384" spans="2:17" ht="12.75" customHeight="1" x14ac:dyDescent="0.2">
      <c r="B384" s="61" t="str" cm="1">
        <f t="array" aca="1" ref="B384" ca="1">IF(ROWS($1:381)&lt;=COUNTA(ListeF),INDEX(MID(ListeF,FIND("]",ListeF)+1,100),ROWS($1:381)),"")</f>
        <v/>
      </c>
      <c r="C384" s="61" t="str" cm="1">
        <f t="array" aca="1" ref="C384" ca="1">IFERROR(INDIRECT(ListeNonClassée[[#This Row],[Liste des opérations]]&amp;"!D10"),"")</f>
        <v/>
      </c>
      <c r="D384" s="137" t="str" cm="1">
        <f t="array" aca="1" ref="D384" ca="1">IFERROR(INDIRECT(ListeNonClassée[[#This Row],[Liste des opérations]]&amp;"!D12"),"")</f>
        <v/>
      </c>
      <c r="E384" s="137" t="str" cm="1">
        <f t="array" aca="1" ref="E384" ca="1">IFERROR(INDIRECT(ListeNonClassée[[#This Row],[Liste des opérations]]&amp;"!g12"),"")</f>
        <v/>
      </c>
      <c r="F384" s="66" t="str" cm="1">
        <f t="array" aca="1" ref="F384" ca="1">IFERROR(INDIRECT(ListeNonClassée[[#This Row],[Liste des opérations]]&amp;"!D65")&amp;"/"&amp;INDIRECT(ListeNonClassée[[#This Row],[Liste des opérations]]&amp;"!E65"),"")</f>
        <v/>
      </c>
      <c r="G384" s="66" t="str" cm="1">
        <f t="array" aca="1" ref="G384" ca="1">IFERROR(INDIRECT(ListeNonClassée[[#This Row],[Liste des opérations]]&amp;"!G65"),"")</f>
        <v/>
      </c>
      <c r="H384" s="66" t="str" cm="1">
        <f t="array" aca="1" ref="H384" ca="1">IFERROR(INDIRECT($B384&amp;"!D66")&amp;"/"&amp;INDIRECT($B384&amp;"!E66"),"")</f>
        <v/>
      </c>
      <c r="I384" s="66" t="str" cm="1">
        <f t="array" aca="1" ref="I384" ca="1">IFERROR(INDIRECT($B384&amp;"!G66"),"")</f>
        <v/>
      </c>
      <c r="J384" s="66" t="str" cm="1">
        <f t="array" aca="1" ref="J384" ca="1">IFERROR(INDIRECT(ListeNonClassée[[#This Row],[Liste des opérations]]&amp;"!D67")&amp;"/"&amp;INDIRECT($B384&amp;"!E67"),"")</f>
        <v/>
      </c>
      <c r="K384" s="66" t="str" cm="1">
        <f t="array" aca="1" ref="K384" ca="1">IFERROR(INDIRECT(ListeNonClassée[[#This Row],[Liste des opérations]]&amp;"!G67"),"")</f>
        <v/>
      </c>
      <c r="L384" s="66" t="str" cm="1">
        <f t="array" aca="1" ref="L384" ca="1">IFERROR(INDIRECT(ListeNonClassée[[#This Row],[Liste des opérations]]&amp;"!D68")&amp;"/"&amp;INDIRECT(ListeNonClassée[[#This Row],[Liste des opérations]]&amp;"!E68"),"")</f>
        <v/>
      </c>
      <c r="M384" s="67" t="str" cm="1">
        <f t="array" aca="1" ref="M384" ca="1">IFERROR(INDIRECT(ListeNonClassée[[#This Row],[Liste des opérations]]&amp;"!D68")/INDIRECT(ListeNonClassée[[#This Row],[Liste des opérations]]&amp;"!E68"),"")</f>
        <v/>
      </c>
      <c r="N384" s="66" t="str" cm="1">
        <f t="array" aca="1" ref="N384" ca="1">IFERROR(INDIRECT(ListeNonClassée[[#This Row],[Liste des opérations]]&amp;"!G68"),"")</f>
        <v/>
      </c>
      <c r="O384" s="139" t="str">
        <f ca="1">IF(ListeNonClassée[[#This Row],[avis]]="favorable",_xlfn.RANK.EQ(ListeNonClassée[[#This Row],[%]],ListeNonClassée[%]),"")</f>
        <v/>
      </c>
      <c r="P384" s="139" t="str">
        <f ca="1">IF(ListeNonClassée[[#This Row],[avis]]="défavorable",_xlfn.RANK.EQ(ListeNonClassée[[#This Row],[%]],ListeNonClassée[%]),"")</f>
        <v/>
      </c>
      <c r="Q384" s="139" t="str">
        <f ca="1">IF(SUM(ListeNonClassée[[#This Row],[Priorisation favorable ]:[Priorisation Défavorable]])=0,"",SUM(ListeNonClassée[[#This Row],[Priorisation favorable ]:[Priorisation Défavorable]]))</f>
        <v/>
      </c>
    </row>
    <row r="385" spans="2:17" ht="12.75" customHeight="1" x14ac:dyDescent="0.2">
      <c r="B385" s="61" t="str" cm="1">
        <f t="array" aca="1" ref="B385" ca="1">IF(ROWS($1:382)&lt;=COUNTA(ListeF),INDEX(MID(ListeF,FIND("]",ListeF)+1,100),ROWS($1:382)),"")</f>
        <v/>
      </c>
      <c r="C385" s="61" t="str" cm="1">
        <f t="array" aca="1" ref="C385" ca="1">IFERROR(INDIRECT(ListeNonClassée[[#This Row],[Liste des opérations]]&amp;"!D10"),"")</f>
        <v/>
      </c>
      <c r="D385" s="137" t="str" cm="1">
        <f t="array" aca="1" ref="D385" ca="1">IFERROR(INDIRECT(ListeNonClassée[[#This Row],[Liste des opérations]]&amp;"!D12"),"")</f>
        <v/>
      </c>
      <c r="E385" s="137" t="str" cm="1">
        <f t="array" aca="1" ref="E385" ca="1">IFERROR(INDIRECT(ListeNonClassée[[#This Row],[Liste des opérations]]&amp;"!g12"),"")</f>
        <v/>
      </c>
      <c r="F385" s="66" t="str" cm="1">
        <f t="array" aca="1" ref="F385" ca="1">IFERROR(INDIRECT(ListeNonClassée[[#This Row],[Liste des opérations]]&amp;"!D65")&amp;"/"&amp;INDIRECT(ListeNonClassée[[#This Row],[Liste des opérations]]&amp;"!E65"),"")</f>
        <v/>
      </c>
      <c r="G385" s="66" t="str" cm="1">
        <f t="array" aca="1" ref="G385" ca="1">IFERROR(INDIRECT(ListeNonClassée[[#This Row],[Liste des opérations]]&amp;"!G65"),"")</f>
        <v/>
      </c>
      <c r="H385" s="66" t="str" cm="1">
        <f t="array" aca="1" ref="H385" ca="1">IFERROR(INDIRECT($B385&amp;"!D66")&amp;"/"&amp;INDIRECT($B385&amp;"!E66"),"")</f>
        <v/>
      </c>
      <c r="I385" s="66" t="str" cm="1">
        <f t="array" aca="1" ref="I385" ca="1">IFERROR(INDIRECT($B385&amp;"!G66"),"")</f>
        <v/>
      </c>
      <c r="J385" s="66" t="str" cm="1">
        <f t="array" aca="1" ref="J385" ca="1">IFERROR(INDIRECT(ListeNonClassée[[#This Row],[Liste des opérations]]&amp;"!D67")&amp;"/"&amp;INDIRECT($B385&amp;"!E67"),"")</f>
        <v/>
      </c>
      <c r="K385" s="66" t="str" cm="1">
        <f t="array" aca="1" ref="K385" ca="1">IFERROR(INDIRECT(ListeNonClassée[[#This Row],[Liste des opérations]]&amp;"!G67"),"")</f>
        <v/>
      </c>
      <c r="L385" s="66" t="str" cm="1">
        <f t="array" aca="1" ref="L385" ca="1">IFERROR(INDIRECT(ListeNonClassée[[#This Row],[Liste des opérations]]&amp;"!D68")&amp;"/"&amp;INDIRECT(ListeNonClassée[[#This Row],[Liste des opérations]]&amp;"!E68"),"")</f>
        <v/>
      </c>
      <c r="M385" s="67" t="str" cm="1">
        <f t="array" aca="1" ref="M385" ca="1">IFERROR(INDIRECT(ListeNonClassée[[#This Row],[Liste des opérations]]&amp;"!D68")/INDIRECT(ListeNonClassée[[#This Row],[Liste des opérations]]&amp;"!E68"),"")</f>
        <v/>
      </c>
      <c r="N385" s="66" t="str" cm="1">
        <f t="array" aca="1" ref="N385" ca="1">IFERROR(INDIRECT(ListeNonClassée[[#This Row],[Liste des opérations]]&amp;"!G68"),"")</f>
        <v/>
      </c>
      <c r="O385" s="139" t="str">
        <f ca="1">IF(ListeNonClassée[[#This Row],[avis]]="favorable",_xlfn.RANK.EQ(ListeNonClassée[[#This Row],[%]],ListeNonClassée[%]),"")</f>
        <v/>
      </c>
      <c r="P385" s="139" t="str">
        <f ca="1">IF(ListeNonClassée[[#This Row],[avis]]="défavorable",_xlfn.RANK.EQ(ListeNonClassée[[#This Row],[%]],ListeNonClassée[%]),"")</f>
        <v/>
      </c>
      <c r="Q385" s="139" t="str">
        <f ca="1">IF(SUM(ListeNonClassée[[#This Row],[Priorisation favorable ]:[Priorisation Défavorable]])=0,"",SUM(ListeNonClassée[[#This Row],[Priorisation favorable ]:[Priorisation Défavorable]]))</f>
        <v/>
      </c>
    </row>
    <row r="386" spans="2:17" ht="12.75" customHeight="1" x14ac:dyDescent="0.2">
      <c r="B386" s="61" t="str" cm="1">
        <f t="array" aca="1" ref="B386" ca="1">IF(ROWS($1:383)&lt;=COUNTA(ListeF),INDEX(MID(ListeF,FIND("]",ListeF)+1,100),ROWS($1:383)),"")</f>
        <v/>
      </c>
      <c r="C386" s="61" t="str" cm="1">
        <f t="array" aca="1" ref="C386" ca="1">IFERROR(INDIRECT(ListeNonClassée[[#This Row],[Liste des opérations]]&amp;"!D10"),"")</f>
        <v/>
      </c>
      <c r="D386" s="137" t="str" cm="1">
        <f t="array" aca="1" ref="D386" ca="1">IFERROR(INDIRECT(ListeNonClassée[[#This Row],[Liste des opérations]]&amp;"!D12"),"")</f>
        <v/>
      </c>
      <c r="E386" s="137" t="str" cm="1">
        <f t="array" aca="1" ref="E386" ca="1">IFERROR(INDIRECT(ListeNonClassée[[#This Row],[Liste des opérations]]&amp;"!g12"),"")</f>
        <v/>
      </c>
      <c r="F386" s="66" t="str" cm="1">
        <f t="array" aca="1" ref="F386" ca="1">IFERROR(INDIRECT(ListeNonClassée[[#This Row],[Liste des opérations]]&amp;"!D65")&amp;"/"&amp;INDIRECT(ListeNonClassée[[#This Row],[Liste des opérations]]&amp;"!E65"),"")</f>
        <v/>
      </c>
      <c r="G386" s="66" t="str" cm="1">
        <f t="array" aca="1" ref="G386" ca="1">IFERROR(INDIRECT(ListeNonClassée[[#This Row],[Liste des opérations]]&amp;"!G65"),"")</f>
        <v/>
      </c>
      <c r="H386" s="66" t="str" cm="1">
        <f t="array" aca="1" ref="H386" ca="1">IFERROR(INDIRECT($B386&amp;"!D66")&amp;"/"&amp;INDIRECT($B386&amp;"!E66"),"")</f>
        <v/>
      </c>
      <c r="I386" s="66" t="str" cm="1">
        <f t="array" aca="1" ref="I386" ca="1">IFERROR(INDIRECT($B386&amp;"!G66"),"")</f>
        <v/>
      </c>
      <c r="J386" s="66" t="str" cm="1">
        <f t="array" aca="1" ref="J386" ca="1">IFERROR(INDIRECT(ListeNonClassée[[#This Row],[Liste des opérations]]&amp;"!D67")&amp;"/"&amp;INDIRECT($B386&amp;"!E67"),"")</f>
        <v/>
      </c>
      <c r="K386" s="66" t="str" cm="1">
        <f t="array" aca="1" ref="K386" ca="1">IFERROR(INDIRECT(ListeNonClassée[[#This Row],[Liste des opérations]]&amp;"!G67"),"")</f>
        <v/>
      </c>
      <c r="L386" s="66" t="str" cm="1">
        <f t="array" aca="1" ref="L386" ca="1">IFERROR(INDIRECT(ListeNonClassée[[#This Row],[Liste des opérations]]&amp;"!D68")&amp;"/"&amp;INDIRECT(ListeNonClassée[[#This Row],[Liste des opérations]]&amp;"!E68"),"")</f>
        <v/>
      </c>
      <c r="M386" s="67" t="str" cm="1">
        <f t="array" aca="1" ref="M386" ca="1">IFERROR(INDIRECT(ListeNonClassée[[#This Row],[Liste des opérations]]&amp;"!D68")/INDIRECT(ListeNonClassée[[#This Row],[Liste des opérations]]&amp;"!E68"),"")</f>
        <v/>
      </c>
      <c r="N386" s="66" t="str" cm="1">
        <f t="array" aca="1" ref="N386" ca="1">IFERROR(INDIRECT(ListeNonClassée[[#This Row],[Liste des opérations]]&amp;"!G68"),"")</f>
        <v/>
      </c>
      <c r="O386" s="139" t="str">
        <f ca="1">IF(ListeNonClassée[[#This Row],[avis]]="favorable",_xlfn.RANK.EQ(ListeNonClassée[[#This Row],[%]],ListeNonClassée[%]),"")</f>
        <v/>
      </c>
      <c r="P386" s="139" t="str">
        <f ca="1">IF(ListeNonClassée[[#This Row],[avis]]="défavorable",_xlfn.RANK.EQ(ListeNonClassée[[#This Row],[%]],ListeNonClassée[%]),"")</f>
        <v/>
      </c>
      <c r="Q386" s="139" t="str">
        <f ca="1">IF(SUM(ListeNonClassée[[#This Row],[Priorisation favorable ]:[Priorisation Défavorable]])=0,"",SUM(ListeNonClassée[[#This Row],[Priorisation favorable ]:[Priorisation Défavorable]]))</f>
        <v/>
      </c>
    </row>
    <row r="387" spans="2:17" ht="12.75" customHeight="1" x14ac:dyDescent="0.2">
      <c r="B387" s="61" t="str" cm="1">
        <f t="array" aca="1" ref="B387" ca="1">IF(ROWS($1:384)&lt;=COUNTA(ListeF),INDEX(MID(ListeF,FIND("]",ListeF)+1,100),ROWS($1:384)),"")</f>
        <v/>
      </c>
      <c r="C387" s="61" t="str" cm="1">
        <f t="array" aca="1" ref="C387" ca="1">IFERROR(INDIRECT(ListeNonClassée[[#This Row],[Liste des opérations]]&amp;"!D10"),"")</f>
        <v/>
      </c>
      <c r="D387" s="137" t="str" cm="1">
        <f t="array" aca="1" ref="D387" ca="1">IFERROR(INDIRECT(ListeNonClassée[[#This Row],[Liste des opérations]]&amp;"!D12"),"")</f>
        <v/>
      </c>
      <c r="E387" s="137" t="str" cm="1">
        <f t="array" aca="1" ref="E387" ca="1">IFERROR(INDIRECT(ListeNonClassée[[#This Row],[Liste des opérations]]&amp;"!g12"),"")</f>
        <v/>
      </c>
      <c r="F387" s="66" t="str" cm="1">
        <f t="array" aca="1" ref="F387" ca="1">IFERROR(INDIRECT(ListeNonClassée[[#This Row],[Liste des opérations]]&amp;"!D65")&amp;"/"&amp;INDIRECT(ListeNonClassée[[#This Row],[Liste des opérations]]&amp;"!E65"),"")</f>
        <v/>
      </c>
      <c r="G387" s="66" t="str" cm="1">
        <f t="array" aca="1" ref="G387" ca="1">IFERROR(INDIRECT(ListeNonClassée[[#This Row],[Liste des opérations]]&amp;"!G65"),"")</f>
        <v/>
      </c>
      <c r="H387" s="66" t="str" cm="1">
        <f t="array" aca="1" ref="H387" ca="1">IFERROR(INDIRECT($B387&amp;"!D66")&amp;"/"&amp;INDIRECT($B387&amp;"!E66"),"")</f>
        <v/>
      </c>
      <c r="I387" s="66" t="str" cm="1">
        <f t="array" aca="1" ref="I387" ca="1">IFERROR(INDIRECT($B387&amp;"!G66"),"")</f>
        <v/>
      </c>
      <c r="J387" s="66" t="str" cm="1">
        <f t="array" aca="1" ref="J387" ca="1">IFERROR(INDIRECT(ListeNonClassée[[#This Row],[Liste des opérations]]&amp;"!D67")&amp;"/"&amp;INDIRECT($B387&amp;"!E67"),"")</f>
        <v/>
      </c>
      <c r="K387" s="66" t="str" cm="1">
        <f t="array" aca="1" ref="K387" ca="1">IFERROR(INDIRECT(ListeNonClassée[[#This Row],[Liste des opérations]]&amp;"!G67"),"")</f>
        <v/>
      </c>
      <c r="L387" s="66" t="str" cm="1">
        <f t="array" aca="1" ref="L387" ca="1">IFERROR(INDIRECT(ListeNonClassée[[#This Row],[Liste des opérations]]&amp;"!D68")&amp;"/"&amp;INDIRECT(ListeNonClassée[[#This Row],[Liste des opérations]]&amp;"!E68"),"")</f>
        <v/>
      </c>
      <c r="M387" s="67" t="str" cm="1">
        <f t="array" aca="1" ref="M387" ca="1">IFERROR(INDIRECT(ListeNonClassée[[#This Row],[Liste des opérations]]&amp;"!D68")/INDIRECT(ListeNonClassée[[#This Row],[Liste des opérations]]&amp;"!E68"),"")</f>
        <v/>
      </c>
      <c r="N387" s="66" t="str" cm="1">
        <f t="array" aca="1" ref="N387" ca="1">IFERROR(INDIRECT(ListeNonClassée[[#This Row],[Liste des opérations]]&amp;"!G68"),"")</f>
        <v/>
      </c>
      <c r="O387" s="139" t="str">
        <f ca="1">IF(ListeNonClassée[[#This Row],[avis]]="favorable",_xlfn.RANK.EQ(ListeNonClassée[[#This Row],[%]],ListeNonClassée[%]),"")</f>
        <v/>
      </c>
      <c r="P387" s="139" t="str">
        <f ca="1">IF(ListeNonClassée[[#This Row],[avis]]="défavorable",_xlfn.RANK.EQ(ListeNonClassée[[#This Row],[%]],ListeNonClassée[%]),"")</f>
        <v/>
      </c>
      <c r="Q387" s="139" t="str">
        <f ca="1">IF(SUM(ListeNonClassée[[#This Row],[Priorisation favorable ]:[Priorisation Défavorable]])=0,"",SUM(ListeNonClassée[[#This Row],[Priorisation favorable ]:[Priorisation Défavorable]]))</f>
        <v/>
      </c>
    </row>
    <row r="388" spans="2:17" ht="12.75" customHeight="1" x14ac:dyDescent="0.2">
      <c r="B388" s="61" t="str" cm="1">
        <f t="array" aca="1" ref="B388" ca="1">IF(ROWS($1:385)&lt;=COUNTA(ListeF),INDEX(MID(ListeF,FIND("]",ListeF)+1,100),ROWS($1:385)),"")</f>
        <v/>
      </c>
      <c r="C388" s="61" t="str" cm="1">
        <f t="array" aca="1" ref="C388" ca="1">IFERROR(INDIRECT(ListeNonClassée[[#This Row],[Liste des opérations]]&amp;"!D10"),"")</f>
        <v/>
      </c>
      <c r="D388" s="137" t="str" cm="1">
        <f t="array" aca="1" ref="D388" ca="1">IFERROR(INDIRECT(ListeNonClassée[[#This Row],[Liste des opérations]]&amp;"!D12"),"")</f>
        <v/>
      </c>
      <c r="E388" s="137" t="str" cm="1">
        <f t="array" aca="1" ref="E388" ca="1">IFERROR(INDIRECT(ListeNonClassée[[#This Row],[Liste des opérations]]&amp;"!g12"),"")</f>
        <v/>
      </c>
      <c r="F388" s="66" t="str" cm="1">
        <f t="array" aca="1" ref="F388" ca="1">IFERROR(INDIRECT(ListeNonClassée[[#This Row],[Liste des opérations]]&amp;"!D65")&amp;"/"&amp;INDIRECT(ListeNonClassée[[#This Row],[Liste des opérations]]&amp;"!E65"),"")</f>
        <v/>
      </c>
      <c r="G388" s="66" t="str" cm="1">
        <f t="array" aca="1" ref="G388" ca="1">IFERROR(INDIRECT(ListeNonClassée[[#This Row],[Liste des opérations]]&amp;"!G65"),"")</f>
        <v/>
      </c>
      <c r="H388" s="66" t="str" cm="1">
        <f t="array" aca="1" ref="H388" ca="1">IFERROR(INDIRECT($B388&amp;"!D66")&amp;"/"&amp;INDIRECT($B388&amp;"!E66"),"")</f>
        <v/>
      </c>
      <c r="I388" s="66" t="str" cm="1">
        <f t="array" aca="1" ref="I388" ca="1">IFERROR(INDIRECT($B388&amp;"!G66"),"")</f>
        <v/>
      </c>
      <c r="J388" s="66" t="str" cm="1">
        <f t="array" aca="1" ref="J388" ca="1">IFERROR(INDIRECT(ListeNonClassée[[#This Row],[Liste des opérations]]&amp;"!D67")&amp;"/"&amp;INDIRECT($B388&amp;"!E67"),"")</f>
        <v/>
      </c>
      <c r="K388" s="66" t="str" cm="1">
        <f t="array" aca="1" ref="K388" ca="1">IFERROR(INDIRECT(ListeNonClassée[[#This Row],[Liste des opérations]]&amp;"!G67"),"")</f>
        <v/>
      </c>
      <c r="L388" s="66" t="str" cm="1">
        <f t="array" aca="1" ref="L388" ca="1">IFERROR(INDIRECT(ListeNonClassée[[#This Row],[Liste des opérations]]&amp;"!D68")&amp;"/"&amp;INDIRECT(ListeNonClassée[[#This Row],[Liste des opérations]]&amp;"!E68"),"")</f>
        <v/>
      </c>
      <c r="M388" s="67" t="str" cm="1">
        <f t="array" aca="1" ref="M388" ca="1">IFERROR(INDIRECT(ListeNonClassée[[#This Row],[Liste des opérations]]&amp;"!D68")/INDIRECT(ListeNonClassée[[#This Row],[Liste des opérations]]&amp;"!E68"),"")</f>
        <v/>
      </c>
      <c r="N388" s="66" t="str" cm="1">
        <f t="array" aca="1" ref="N388" ca="1">IFERROR(INDIRECT(ListeNonClassée[[#This Row],[Liste des opérations]]&amp;"!G68"),"")</f>
        <v/>
      </c>
      <c r="O388" s="139" t="str">
        <f ca="1">IF(ListeNonClassée[[#This Row],[avis]]="favorable",_xlfn.RANK.EQ(ListeNonClassée[[#This Row],[%]],ListeNonClassée[%]),"")</f>
        <v/>
      </c>
      <c r="P388" s="139" t="str">
        <f ca="1">IF(ListeNonClassée[[#This Row],[avis]]="défavorable",_xlfn.RANK.EQ(ListeNonClassée[[#This Row],[%]],ListeNonClassée[%]),"")</f>
        <v/>
      </c>
      <c r="Q388" s="139" t="str">
        <f ca="1">IF(SUM(ListeNonClassée[[#This Row],[Priorisation favorable ]:[Priorisation Défavorable]])=0,"",SUM(ListeNonClassée[[#This Row],[Priorisation favorable ]:[Priorisation Défavorable]]))</f>
        <v/>
      </c>
    </row>
    <row r="389" spans="2:17" ht="12.75" customHeight="1" x14ac:dyDescent="0.2">
      <c r="B389" s="61" t="str" cm="1">
        <f t="array" aca="1" ref="B389" ca="1">IF(ROWS($1:386)&lt;=COUNTA(ListeF),INDEX(MID(ListeF,FIND("]",ListeF)+1,100),ROWS($1:386)),"")</f>
        <v/>
      </c>
      <c r="C389" s="61" t="str" cm="1">
        <f t="array" aca="1" ref="C389" ca="1">IFERROR(INDIRECT(ListeNonClassée[[#This Row],[Liste des opérations]]&amp;"!D10"),"")</f>
        <v/>
      </c>
      <c r="D389" s="137" t="str" cm="1">
        <f t="array" aca="1" ref="D389" ca="1">IFERROR(INDIRECT(ListeNonClassée[[#This Row],[Liste des opérations]]&amp;"!D12"),"")</f>
        <v/>
      </c>
      <c r="E389" s="137" t="str" cm="1">
        <f t="array" aca="1" ref="E389" ca="1">IFERROR(INDIRECT(ListeNonClassée[[#This Row],[Liste des opérations]]&amp;"!g12"),"")</f>
        <v/>
      </c>
      <c r="F389" s="66" t="str" cm="1">
        <f t="array" aca="1" ref="F389" ca="1">IFERROR(INDIRECT(ListeNonClassée[[#This Row],[Liste des opérations]]&amp;"!D65")&amp;"/"&amp;INDIRECT(ListeNonClassée[[#This Row],[Liste des opérations]]&amp;"!E65"),"")</f>
        <v/>
      </c>
      <c r="G389" s="66" t="str" cm="1">
        <f t="array" aca="1" ref="G389" ca="1">IFERROR(INDIRECT(ListeNonClassée[[#This Row],[Liste des opérations]]&amp;"!G65"),"")</f>
        <v/>
      </c>
      <c r="H389" s="66" t="str" cm="1">
        <f t="array" aca="1" ref="H389" ca="1">IFERROR(INDIRECT($B389&amp;"!D66")&amp;"/"&amp;INDIRECT($B389&amp;"!E66"),"")</f>
        <v/>
      </c>
      <c r="I389" s="66" t="str" cm="1">
        <f t="array" aca="1" ref="I389" ca="1">IFERROR(INDIRECT($B389&amp;"!G66"),"")</f>
        <v/>
      </c>
      <c r="J389" s="66" t="str" cm="1">
        <f t="array" aca="1" ref="J389" ca="1">IFERROR(INDIRECT(ListeNonClassée[[#This Row],[Liste des opérations]]&amp;"!D67")&amp;"/"&amp;INDIRECT($B389&amp;"!E67"),"")</f>
        <v/>
      </c>
      <c r="K389" s="66" t="str" cm="1">
        <f t="array" aca="1" ref="K389" ca="1">IFERROR(INDIRECT(ListeNonClassée[[#This Row],[Liste des opérations]]&amp;"!G67"),"")</f>
        <v/>
      </c>
      <c r="L389" s="66" t="str" cm="1">
        <f t="array" aca="1" ref="L389" ca="1">IFERROR(INDIRECT(ListeNonClassée[[#This Row],[Liste des opérations]]&amp;"!D68")&amp;"/"&amp;INDIRECT(ListeNonClassée[[#This Row],[Liste des opérations]]&amp;"!E68"),"")</f>
        <v/>
      </c>
      <c r="M389" s="67" t="str" cm="1">
        <f t="array" aca="1" ref="M389" ca="1">IFERROR(INDIRECT(ListeNonClassée[[#This Row],[Liste des opérations]]&amp;"!D68")/INDIRECT(ListeNonClassée[[#This Row],[Liste des opérations]]&amp;"!E68"),"")</f>
        <v/>
      </c>
      <c r="N389" s="66" t="str" cm="1">
        <f t="array" aca="1" ref="N389" ca="1">IFERROR(INDIRECT(ListeNonClassée[[#This Row],[Liste des opérations]]&amp;"!G68"),"")</f>
        <v/>
      </c>
      <c r="O389" s="139" t="str">
        <f ca="1">IF(ListeNonClassée[[#This Row],[avis]]="favorable",_xlfn.RANK.EQ(ListeNonClassée[[#This Row],[%]],ListeNonClassée[%]),"")</f>
        <v/>
      </c>
      <c r="P389" s="139" t="str">
        <f ca="1">IF(ListeNonClassée[[#This Row],[avis]]="défavorable",_xlfn.RANK.EQ(ListeNonClassée[[#This Row],[%]],ListeNonClassée[%]),"")</f>
        <v/>
      </c>
      <c r="Q389" s="139" t="str">
        <f ca="1">IF(SUM(ListeNonClassée[[#This Row],[Priorisation favorable ]:[Priorisation Défavorable]])=0,"",SUM(ListeNonClassée[[#This Row],[Priorisation favorable ]:[Priorisation Défavorable]]))</f>
        <v/>
      </c>
    </row>
    <row r="390" spans="2:17" ht="12.75" customHeight="1" x14ac:dyDescent="0.2">
      <c r="B390" s="61" t="str" cm="1">
        <f t="array" aca="1" ref="B390" ca="1">IF(ROWS($1:387)&lt;=COUNTA(ListeF),INDEX(MID(ListeF,FIND("]",ListeF)+1,100),ROWS($1:387)),"")</f>
        <v/>
      </c>
      <c r="C390" s="61" t="str" cm="1">
        <f t="array" aca="1" ref="C390" ca="1">IFERROR(INDIRECT(ListeNonClassée[[#This Row],[Liste des opérations]]&amp;"!D10"),"")</f>
        <v/>
      </c>
      <c r="D390" s="137" t="str" cm="1">
        <f t="array" aca="1" ref="D390" ca="1">IFERROR(INDIRECT(ListeNonClassée[[#This Row],[Liste des opérations]]&amp;"!D12"),"")</f>
        <v/>
      </c>
      <c r="E390" s="137" t="str" cm="1">
        <f t="array" aca="1" ref="E390" ca="1">IFERROR(INDIRECT(ListeNonClassée[[#This Row],[Liste des opérations]]&amp;"!g12"),"")</f>
        <v/>
      </c>
      <c r="F390" s="66" t="str" cm="1">
        <f t="array" aca="1" ref="F390" ca="1">IFERROR(INDIRECT(ListeNonClassée[[#This Row],[Liste des opérations]]&amp;"!D65")&amp;"/"&amp;INDIRECT(ListeNonClassée[[#This Row],[Liste des opérations]]&amp;"!E65"),"")</f>
        <v/>
      </c>
      <c r="G390" s="66" t="str" cm="1">
        <f t="array" aca="1" ref="G390" ca="1">IFERROR(INDIRECT(ListeNonClassée[[#This Row],[Liste des opérations]]&amp;"!G65"),"")</f>
        <v/>
      </c>
      <c r="H390" s="66" t="str" cm="1">
        <f t="array" aca="1" ref="H390" ca="1">IFERROR(INDIRECT($B390&amp;"!D66")&amp;"/"&amp;INDIRECT($B390&amp;"!E66"),"")</f>
        <v/>
      </c>
      <c r="I390" s="66" t="str" cm="1">
        <f t="array" aca="1" ref="I390" ca="1">IFERROR(INDIRECT($B390&amp;"!G66"),"")</f>
        <v/>
      </c>
      <c r="J390" s="66" t="str" cm="1">
        <f t="array" aca="1" ref="J390" ca="1">IFERROR(INDIRECT(ListeNonClassée[[#This Row],[Liste des opérations]]&amp;"!D67")&amp;"/"&amp;INDIRECT($B390&amp;"!E67"),"")</f>
        <v/>
      </c>
      <c r="K390" s="66" t="str" cm="1">
        <f t="array" aca="1" ref="K390" ca="1">IFERROR(INDIRECT(ListeNonClassée[[#This Row],[Liste des opérations]]&amp;"!G67"),"")</f>
        <v/>
      </c>
      <c r="L390" s="66" t="str" cm="1">
        <f t="array" aca="1" ref="L390" ca="1">IFERROR(INDIRECT(ListeNonClassée[[#This Row],[Liste des opérations]]&amp;"!D68")&amp;"/"&amp;INDIRECT(ListeNonClassée[[#This Row],[Liste des opérations]]&amp;"!E68"),"")</f>
        <v/>
      </c>
      <c r="M390" s="67" t="str" cm="1">
        <f t="array" aca="1" ref="M390" ca="1">IFERROR(INDIRECT(ListeNonClassée[[#This Row],[Liste des opérations]]&amp;"!D68")/INDIRECT(ListeNonClassée[[#This Row],[Liste des opérations]]&amp;"!E68"),"")</f>
        <v/>
      </c>
      <c r="N390" s="66" t="str" cm="1">
        <f t="array" aca="1" ref="N390" ca="1">IFERROR(INDIRECT(ListeNonClassée[[#This Row],[Liste des opérations]]&amp;"!G68"),"")</f>
        <v/>
      </c>
      <c r="O390" s="139" t="str">
        <f ca="1">IF(ListeNonClassée[[#This Row],[avis]]="favorable",_xlfn.RANK.EQ(ListeNonClassée[[#This Row],[%]],ListeNonClassée[%]),"")</f>
        <v/>
      </c>
      <c r="P390" s="139" t="str">
        <f ca="1">IF(ListeNonClassée[[#This Row],[avis]]="défavorable",_xlfn.RANK.EQ(ListeNonClassée[[#This Row],[%]],ListeNonClassée[%]),"")</f>
        <v/>
      </c>
      <c r="Q390" s="139" t="str">
        <f ca="1">IF(SUM(ListeNonClassée[[#This Row],[Priorisation favorable ]:[Priorisation Défavorable]])=0,"",SUM(ListeNonClassée[[#This Row],[Priorisation favorable ]:[Priorisation Défavorable]]))</f>
        <v/>
      </c>
    </row>
    <row r="391" spans="2:17" ht="12.75" customHeight="1" x14ac:dyDescent="0.2">
      <c r="B391" s="61" t="str" cm="1">
        <f t="array" aca="1" ref="B391" ca="1">IF(ROWS($1:388)&lt;=COUNTA(ListeF),INDEX(MID(ListeF,FIND("]",ListeF)+1,100),ROWS($1:388)),"")</f>
        <v/>
      </c>
      <c r="C391" s="61" t="str" cm="1">
        <f t="array" aca="1" ref="C391" ca="1">IFERROR(INDIRECT(ListeNonClassée[[#This Row],[Liste des opérations]]&amp;"!D10"),"")</f>
        <v/>
      </c>
      <c r="D391" s="137" t="str" cm="1">
        <f t="array" aca="1" ref="D391" ca="1">IFERROR(INDIRECT(ListeNonClassée[[#This Row],[Liste des opérations]]&amp;"!D12"),"")</f>
        <v/>
      </c>
      <c r="E391" s="137" t="str" cm="1">
        <f t="array" aca="1" ref="E391" ca="1">IFERROR(INDIRECT(ListeNonClassée[[#This Row],[Liste des opérations]]&amp;"!g12"),"")</f>
        <v/>
      </c>
      <c r="F391" s="66" t="str" cm="1">
        <f t="array" aca="1" ref="F391" ca="1">IFERROR(INDIRECT(ListeNonClassée[[#This Row],[Liste des opérations]]&amp;"!D65")&amp;"/"&amp;INDIRECT(ListeNonClassée[[#This Row],[Liste des opérations]]&amp;"!E65"),"")</f>
        <v/>
      </c>
      <c r="G391" s="66" t="str" cm="1">
        <f t="array" aca="1" ref="G391" ca="1">IFERROR(INDIRECT(ListeNonClassée[[#This Row],[Liste des opérations]]&amp;"!G65"),"")</f>
        <v/>
      </c>
      <c r="H391" s="66" t="str" cm="1">
        <f t="array" aca="1" ref="H391" ca="1">IFERROR(INDIRECT($B391&amp;"!D66")&amp;"/"&amp;INDIRECT($B391&amp;"!E66"),"")</f>
        <v/>
      </c>
      <c r="I391" s="66" t="str" cm="1">
        <f t="array" aca="1" ref="I391" ca="1">IFERROR(INDIRECT($B391&amp;"!G66"),"")</f>
        <v/>
      </c>
      <c r="J391" s="66" t="str" cm="1">
        <f t="array" aca="1" ref="J391" ca="1">IFERROR(INDIRECT(ListeNonClassée[[#This Row],[Liste des opérations]]&amp;"!D67")&amp;"/"&amp;INDIRECT($B391&amp;"!E67"),"")</f>
        <v/>
      </c>
      <c r="K391" s="66" t="str" cm="1">
        <f t="array" aca="1" ref="K391" ca="1">IFERROR(INDIRECT(ListeNonClassée[[#This Row],[Liste des opérations]]&amp;"!G67"),"")</f>
        <v/>
      </c>
      <c r="L391" s="66" t="str" cm="1">
        <f t="array" aca="1" ref="L391" ca="1">IFERROR(INDIRECT(ListeNonClassée[[#This Row],[Liste des opérations]]&amp;"!D68")&amp;"/"&amp;INDIRECT(ListeNonClassée[[#This Row],[Liste des opérations]]&amp;"!E68"),"")</f>
        <v/>
      </c>
      <c r="M391" s="67" t="str" cm="1">
        <f t="array" aca="1" ref="M391" ca="1">IFERROR(INDIRECT(ListeNonClassée[[#This Row],[Liste des opérations]]&amp;"!D68")/INDIRECT(ListeNonClassée[[#This Row],[Liste des opérations]]&amp;"!E68"),"")</f>
        <v/>
      </c>
      <c r="N391" s="66" t="str" cm="1">
        <f t="array" aca="1" ref="N391" ca="1">IFERROR(INDIRECT(ListeNonClassée[[#This Row],[Liste des opérations]]&amp;"!G68"),"")</f>
        <v/>
      </c>
      <c r="O391" s="139" t="str">
        <f ca="1">IF(ListeNonClassée[[#This Row],[avis]]="favorable",_xlfn.RANK.EQ(ListeNonClassée[[#This Row],[%]],ListeNonClassée[%]),"")</f>
        <v/>
      </c>
      <c r="P391" s="139" t="str">
        <f ca="1">IF(ListeNonClassée[[#This Row],[avis]]="défavorable",_xlfn.RANK.EQ(ListeNonClassée[[#This Row],[%]],ListeNonClassée[%]),"")</f>
        <v/>
      </c>
      <c r="Q391" s="139" t="str">
        <f ca="1">IF(SUM(ListeNonClassée[[#This Row],[Priorisation favorable ]:[Priorisation Défavorable]])=0,"",SUM(ListeNonClassée[[#This Row],[Priorisation favorable ]:[Priorisation Défavorable]]))</f>
        <v/>
      </c>
    </row>
    <row r="392" spans="2:17" ht="12.75" customHeight="1" x14ac:dyDescent="0.2">
      <c r="B392" s="61" t="str" cm="1">
        <f t="array" aca="1" ref="B392" ca="1">IF(ROWS($1:389)&lt;=COUNTA(ListeF),INDEX(MID(ListeF,FIND("]",ListeF)+1,100),ROWS($1:389)),"")</f>
        <v/>
      </c>
      <c r="C392" s="61" t="str" cm="1">
        <f t="array" aca="1" ref="C392" ca="1">IFERROR(INDIRECT(ListeNonClassée[[#This Row],[Liste des opérations]]&amp;"!D10"),"")</f>
        <v/>
      </c>
      <c r="D392" s="137" t="str" cm="1">
        <f t="array" aca="1" ref="D392" ca="1">IFERROR(INDIRECT(ListeNonClassée[[#This Row],[Liste des opérations]]&amp;"!D12"),"")</f>
        <v/>
      </c>
      <c r="E392" s="137" t="str" cm="1">
        <f t="array" aca="1" ref="E392" ca="1">IFERROR(INDIRECT(ListeNonClassée[[#This Row],[Liste des opérations]]&amp;"!g12"),"")</f>
        <v/>
      </c>
      <c r="F392" s="66" t="str" cm="1">
        <f t="array" aca="1" ref="F392" ca="1">IFERROR(INDIRECT(ListeNonClassée[[#This Row],[Liste des opérations]]&amp;"!D65")&amp;"/"&amp;INDIRECT(ListeNonClassée[[#This Row],[Liste des opérations]]&amp;"!E65"),"")</f>
        <v/>
      </c>
      <c r="G392" s="66" t="str" cm="1">
        <f t="array" aca="1" ref="G392" ca="1">IFERROR(INDIRECT(ListeNonClassée[[#This Row],[Liste des opérations]]&amp;"!G65"),"")</f>
        <v/>
      </c>
      <c r="H392" s="66" t="str" cm="1">
        <f t="array" aca="1" ref="H392" ca="1">IFERROR(INDIRECT($B392&amp;"!D66")&amp;"/"&amp;INDIRECT($B392&amp;"!E66"),"")</f>
        <v/>
      </c>
      <c r="I392" s="66" t="str" cm="1">
        <f t="array" aca="1" ref="I392" ca="1">IFERROR(INDIRECT($B392&amp;"!G66"),"")</f>
        <v/>
      </c>
      <c r="J392" s="66" t="str" cm="1">
        <f t="array" aca="1" ref="J392" ca="1">IFERROR(INDIRECT(ListeNonClassée[[#This Row],[Liste des opérations]]&amp;"!D67")&amp;"/"&amp;INDIRECT($B392&amp;"!E67"),"")</f>
        <v/>
      </c>
      <c r="K392" s="66" t="str" cm="1">
        <f t="array" aca="1" ref="K392" ca="1">IFERROR(INDIRECT(ListeNonClassée[[#This Row],[Liste des opérations]]&amp;"!G67"),"")</f>
        <v/>
      </c>
      <c r="L392" s="66" t="str" cm="1">
        <f t="array" aca="1" ref="L392" ca="1">IFERROR(INDIRECT(ListeNonClassée[[#This Row],[Liste des opérations]]&amp;"!D68")&amp;"/"&amp;INDIRECT(ListeNonClassée[[#This Row],[Liste des opérations]]&amp;"!E68"),"")</f>
        <v/>
      </c>
      <c r="M392" s="67" t="str" cm="1">
        <f t="array" aca="1" ref="M392" ca="1">IFERROR(INDIRECT(ListeNonClassée[[#This Row],[Liste des opérations]]&amp;"!D68")/INDIRECT(ListeNonClassée[[#This Row],[Liste des opérations]]&amp;"!E68"),"")</f>
        <v/>
      </c>
      <c r="N392" s="66" t="str" cm="1">
        <f t="array" aca="1" ref="N392" ca="1">IFERROR(INDIRECT(ListeNonClassée[[#This Row],[Liste des opérations]]&amp;"!G68"),"")</f>
        <v/>
      </c>
      <c r="O392" s="139" t="str">
        <f ca="1">IF(ListeNonClassée[[#This Row],[avis]]="favorable",_xlfn.RANK.EQ(ListeNonClassée[[#This Row],[%]],ListeNonClassée[%]),"")</f>
        <v/>
      </c>
      <c r="P392" s="139" t="str">
        <f ca="1">IF(ListeNonClassée[[#This Row],[avis]]="défavorable",_xlfn.RANK.EQ(ListeNonClassée[[#This Row],[%]],ListeNonClassée[%]),"")</f>
        <v/>
      </c>
      <c r="Q392" s="139" t="str">
        <f ca="1">IF(SUM(ListeNonClassée[[#This Row],[Priorisation favorable ]:[Priorisation Défavorable]])=0,"",SUM(ListeNonClassée[[#This Row],[Priorisation favorable ]:[Priorisation Défavorable]]))</f>
        <v/>
      </c>
    </row>
    <row r="393" spans="2:17" ht="12.75" customHeight="1" x14ac:dyDescent="0.2">
      <c r="B393" s="61" t="str" cm="1">
        <f t="array" aca="1" ref="B393" ca="1">IF(ROWS($1:390)&lt;=COUNTA(ListeF),INDEX(MID(ListeF,FIND("]",ListeF)+1,100),ROWS($1:390)),"")</f>
        <v/>
      </c>
      <c r="C393" s="61" t="str" cm="1">
        <f t="array" aca="1" ref="C393" ca="1">IFERROR(INDIRECT(ListeNonClassée[[#This Row],[Liste des opérations]]&amp;"!D10"),"")</f>
        <v/>
      </c>
      <c r="D393" s="137" t="str" cm="1">
        <f t="array" aca="1" ref="D393" ca="1">IFERROR(INDIRECT(ListeNonClassée[[#This Row],[Liste des opérations]]&amp;"!D12"),"")</f>
        <v/>
      </c>
      <c r="E393" s="137" t="str" cm="1">
        <f t="array" aca="1" ref="E393" ca="1">IFERROR(INDIRECT(ListeNonClassée[[#This Row],[Liste des opérations]]&amp;"!g12"),"")</f>
        <v/>
      </c>
      <c r="F393" s="66" t="str" cm="1">
        <f t="array" aca="1" ref="F393" ca="1">IFERROR(INDIRECT(ListeNonClassée[[#This Row],[Liste des opérations]]&amp;"!D65")&amp;"/"&amp;INDIRECT(ListeNonClassée[[#This Row],[Liste des opérations]]&amp;"!E65"),"")</f>
        <v/>
      </c>
      <c r="G393" s="66" t="str" cm="1">
        <f t="array" aca="1" ref="G393" ca="1">IFERROR(INDIRECT(ListeNonClassée[[#This Row],[Liste des opérations]]&amp;"!G65"),"")</f>
        <v/>
      </c>
      <c r="H393" s="66" t="str" cm="1">
        <f t="array" aca="1" ref="H393" ca="1">IFERROR(INDIRECT($B393&amp;"!D66")&amp;"/"&amp;INDIRECT($B393&amp;"!E66"),"")</f>
        <v/>
      </c>
      <c r="I393" s="66" t="str" cm="1">
        <f t="array" aca="1" ref="I393" ca="1">IFERROR(INDIRECT($B393&amp;"!G66"),"")</f>
        <v/>
      </c>
      <c r="J393" s="66" t="str" cm="1">
        <f t="array" aca="1" ref="J393" ca="1">IFERROR(INDIRECT(ListeNonClassée[[#This Row],[Liste des opérations]]&amp;"!D67")&amp;"/"&amp;INDIRECT($B393&amp;"!E67"),"")</f>
        <v/>
      </c>
      <c r="K393" s="66" t="str" cm="1">
        <f t="array" aca="1" ref="K393" ca="1">IFERROR(INDIRECT(ListeNonClassée[[#This Row],[Liste des opérations]]&amp;"!G67"),"")</f>
        <v/>
      </c>
      <c r="L393" s="66" t="str" cm="1">
        <f t="array" aca="1" ref="L393" ca="1">IFERROR(INDIRECT(ListeNonClassée[[#This Row],[Liste des opérations]]&amp;"!D68")&amp;"/"&amp;INDIRECT(ListeNonClassée[[#This Row],[Liste des opérations]]&amp;"!E68"),"")</f>
        <v/>
      </c>
      <c r="M393" s="67" t="str" cm="1">
        <f t="array" aca="1" ref="M393" ca="1">IFERROR(INDIRECT(ListeNonClassée[[#This Row],[Liste des opérations]]&amp;"!D68")/INDIRECT(ListeNonClassée[[#This Row],[Liste des opérations]]&amp;"!E68"),"")</f>
        <v/>
      </c>
      <c r="N393" s="66" t="str" cm="1">
        <f t="array" aca="1" ref="N393" ca="1">IFERROR(INDIRECT(ListeNonClassée[[#This Row],[Liste des opérations]]&amp;"!G68"),"")</f>
        <v/>
      </c>
      <c r="O393" s="139" t="str">
        <f ca="1">IF(ListeNonClassée[[#This Row],[avis]]="favorable",_xlfn.RANK.EQ(ListeNonClassée[[#This Row],[%]],ListeNonClassée[%]),"")</f>
        <v/>
      </c>
      <c r="P393" s="139" t="str">
        <f ca="1">IF(ListeNonClassée[[#This Row],[avis]]="défavorable",_xlfn.RANK.EQ(ListeNonClassée[[#This Row],[%]],ListeNonClassée[%]),"")</f>
        <v/>
      </c>
      <c r="Q393" s="139" t="str">
        <f ca="1">IF(SUM(ListeNonClassée[[#This Row],[Priorisation favorable ]:[Priorisation Défavorable]])=0,"",SUM(ListeNonClassée[[#This Row],[Priorisation favorable ]:[Priorisation Défavorable]]))</f>
        <v/>
      </c>
    </row>
    <row r="394" spans="2:17" ht="12.75" customHeight="1" x14ac:dyDescent="0.2">
      <c r="B394" s="61" t="str" cm="1">
        <f t="array" aca="1" ref="B394" ca="1">IF(ROWS($1:391)&lt;=COUNTA(ListeF),INDEX(MID(ListeF,FIND("]",ListeF)+1,100),ROWS($1:391)),"")</f>
        <v/>
      </c>
      <c r="C394" s="61" t="str" cm="1">
        <f t="array" aca="1" ref="C394" ca="1">IFERROR(INDIRECT(ListeNonClassée[[#This Row],[Liste des opérations]]&amp;"!D10"),"")</f>
        <v/>
      </c>
      <c r="D394" s="137" t="str" cm="1">
        <f t="array" aca="1" ref="D394" ca="1">IFERROR(INDIRECT(ListeNonClassée[[#This Row],[Liste des opérations]]&amp;"!D12"),"")</f>
        <v/>
      </c>
      <c r="E394" s="137" t="str" cm="1">
        <f t="array" aca="1" ref="E394" ca="1">IFERROR(INDIRECT(ListeNonClassée[[#This Row],[Liste des opérations]]&amp;"!g12"),"")</f>
        <v/>
      </c>
      <c r="F394" s="66" t="str" cm="1">
        <f t="array" aca="1" ref="F394" ca="1">IFERROR(INDIRECT(ListeNonClassée[[#This Row],[Liste des opérations]]&amp;"!D65")&amp;"/"&amp;INDIRECT(ListeNonClassée[[#This Row],[Liste des opérations]]&amp;"!E65"),"")</f>
        <v/>
      </c>
      <c r="G394" s="66" t="str" cm="1">
        <f t="array" aca="1" ref="G394" ca="1">IFERROR(INDIRECT(ListeNonClassée[[#This Row],[Liste des opérations]]&amp;"!G65"),"")</f>
        <v/>
      </c>
      <c r="H394" s="66" t="str" cm="1">
        <f t="array" aca="1" ref="H394" ca="1">IFERROR(INDIRECT($B394&amp;"!D66")&amp;"/"&amp;INDIRECT($B394&amp;"!E66"),"")</f>
        <v/>
      </c>
      <c r="I394" s="66" t="str" cm="1">
        <f t="array" aca="1" ref="I394" ca="1">IFERROR(INDIRECT($B394&amp;"!G66"),"")</f>
        <v/>
      </c>
      <c r="J394" s="66" t="str" cm="1">
        <f t="array" aca="1" ref="J394" ca="1">IFERROR(INDIRECT(ListeNonClassée[[#This Row],[Liste des opérations]]&amp;"!D67")&amp;"/"&amp;INDIRECT($B394&amp;"!E67"),"")</f>
        <v/>
      </c>
      <c r="K394" s="66" t="str" cm="1">
        <f t="array" aca="1" ref="K394" ca="1">IFERROR(INDIRECT(ListeNonClassée[[#This Row],[Liste des opérations]]&amp;"!G67"),"")</f>
        <v/>
      </c>
      <c r="L394" s="66" t="str" cm="1">
        <f t="array" aca="1" ref="L394" ca="1">IFERROR(INDIRECT(ListeNonClassée[[#This Row],[Liste des opérations]]&amp;"!D68")&amp;"/"&amp;INDIRECT(ListeNonClassée[[#This Row],[Liste des opérations]]&amp;"!E68"),"")</f>
        <v/>
      </c>
      <c r="M394" s="67" t="str" cm="1">
        <f t="array" aca="1" ref="M394" ca="1">IFERROR(INDIRECT(ListeNonClassée[[#This Row],[Liste des opérations]]&amp;"!D68")/INDIRECT(ListeNonClassée[[#This Row],[Liste des opérations]]&amp;"!E68"),"")</f>
        <v/>
      </c>
      <c r="N394" s="66" t="str" cm="1">
        <f t="array" aca="1" ref="N394" ca="1">IFERROR(INDIRECT(ListeNonClassée[[#This Row],[Liste des opérations]]&amp;"!G68"),"")</f>
        <v/>
      </c>
      <c r="O394" s="139" t="str">
        <f ca="1">IF(ListeNonClassée[[#This Row],[avis]]="favorable",_xlfn.RANK.EQ(ListeNonClassée[[#This Row],[%]],ListeNonClassée[%]),"")</f>
        <v/>
      </c>
      <c r="P394" s="139" t="str">
        <f ca="1">IF(ListeNonClassée[[#This Row],[avis]]="défavorable",_xlfn.RANK.EQ(ListeNonClassée[[#This Row],[%]],ListeNonClassée[%]),"")</f>
        <v/>
      </c>
      <c r="Q394" s="139" t="str">
        <f ca="1">IF(SUM(ListeNonClassée[[#This Row],[Priorisation favorable ]:[Priorisation Défavorable]])=0,"",SUM(ListeNonClassée[[#This Row],[Priorisation favorable ]:[Priorisation Défavorable]]))</f>
        <v/>
      </c>
    </row>
    <row r="395" spans="2:17" ht="12.75" customHeight="1" x14ac:dyDescent="0.2">
      <c r="B395" s="61" t="str" cm="1">
        <f t="array" aca="1" ref="B395" ca="1">IF(ROWS($1:392)&lt;=COUNTA(ListeF),INDEX(MID(ListeF,FIND("]",ListeF)+1,100),ROWS($1:392)),"")</f>
        <v/>
      </c>
      <c r="C395" s="61" t="str" cm="1">
        <f t="array" aca="1" ref="C395" ca="1">IFERROR(INDIRECT(ListeNonClassée[[#This Row],[Liste des opérations]]&amp;"!D10"),"")</f>
        <v/>
      </c>
      <c r="D395" s="137" t="str" cm="1">
        <f t="array" aca="1" ref="D395" ca="1">IFERROR(INDIRECT(ListeNonClassée[[#This Row],[Liste des opérations]]&amp;"!D12"),"")</f>
        <v/>
      </c>
      <c r="E395" s="137" t="str" cm="1">
        <f t="array" aca="1" ref="E395" ca="1">IFERROR(INDIRECT(ListeNonClassée[[#This Row],[Liste des opérations]]&amp;"!g12"),"")</f>
        <v/>
      </c>
      <c r="F395" s="66" t="str" cm="1">
        <f t="array" aca="1" ref="F395" ca="1">IFERROR(INDIRECT(ListeNonClassée[[#This Row],[Liste des opérations]]&amp;"!D65")&amp;"/"&amp;INDIRECT(ListeNonClassée[[#This Row],[Liste des opérations]]&amp;"!E65"),"")</f>
        <v/>
      </c>
      <c r="G395" s="66" t="str" cm="1">
        <f t="array" aca="1" ref="G395" ca="1">IFERROR(INDIRECT(ListeNonClassée[[#This Row],[Liste des opérations]]&amp;"!G65"),"")</f>
        <v/>
      </c>
      <c r="H395" s="66" t="str" cm="1">
        <f t="array" aca="1" ref="H395" ca="1">IFERROR(INDIRECT($B395&amp;"!D66")&amp;"/"&amp;INDIRECT($B395&amp;"!E66"),"")</f>
        <v/>
      </c>
      <c r="I395" s="66" t="str" cm="1">
        <f t="array" aca="1" ref="I395" ca="1">IFERROR(INDIRECT($B395&amp;"!G66"),"")</f>
        <v/>
      </c>
      <c r="J395" s="66" t="str" cm="1">
        <f t="array" aca="1" ref="J395" ca="1">IFERROR(INDIRECT(ListeNonClassée[[#This Row],[Liste des opérations]]&amp;"!D67")&amp;"/"&amp;INDIRECT($B395&amp;"!E67"),"")</f>
        <v/>
      </c>
      <c r="K395" s="66" t="str" cm="1">
        <f t="array" aca="1" ref="K395" ca="1">IFERROR(INDIRECT(ListeNonClassée[[#This Row],[Liste des opérations]]&amp;"!G67"),"")</f>
        <v/>
      </c>
      <c r="L395" s="66" t="str" cm="1">
        <f t="array" aca="1" ref="L395" ca="1">IFERROR(INDIRECT(ListeNonClassée[[#This Row],[Liste des opérations]]&amp;"!D68")&amp;"/"&amp;INDIRECT(ListeNonClassée[[#This Row],[Liste des opérations]]&amp;"!E68"),"")</f>
        <v/>
      </c>
      <c r="M395" s="67" t="str" cm="1">
        <f t="array" aca="1" ref="M395" ca="1">IFERROR(INDIRECT(ListeNonClassée[[#This Row],[Liste des opérations]]&amp;"!D68")/INDIRECT(ListeNonClassée[[#This Row],[Liste des opérations]]&amp;"!E68"),"")</f>
        <v/>
      </c>
      <c r="N395" s="66" t="str" cm="1">
        <f t="array" aca="1" ref="N395" ca="1">IFERROR(INDIRECT(ListeNonClassée[[#This Row],[Liste des opérations]]&amp;"!G68"),"")</f>
        <v/>
      </c>
      <c r="O395" s="139" t="str">
        <f ca="1">IF(ListeNonClassée[[#This Row],[avis]]="favorable",_xlfn.RANK.EQ(ListeNonClassée[[#This Row],[%]],ListeNonClassée[%]),"")</f>
        <v/>
      </c>
      <c r="P395" s="139" t="str">
        <f ca="1">IF(ListeNonClassée[[#This Row],[avis]]="défavorable",_xlfn.RANK.EQ(ListeNonClassée[[#This Row],[%]],ListeNonClassée[%]),"")</f>
        <v/>
      </c>
      <c r="Q395" s="139" t="str">
        <f ca="1">IF(SUM(ListeNonClassée[[#This Row],[Priorisation favorable ]:[Priorisation Défavorable]])=0,"",SUM(ListeNonClassée[[#This Row],[Priorisation favorable ]:[Priorisation Défavorable]]))</f>
        <v/>
      </c>
    </row>
    <row r="396" spans="2:17" ht="12.75" customHeight="1" x14ac:dyDescent="0.2">
      <c r="B396" s="61" t="str" cm="1">
        <f t="array" aca="1" ref="B396" ca="1">IF(ROWS($1:393)&lt;=COUNTA(ListeF),INDEX(MID(ListeF,FIND("]",ListeF)+1,100),ROWS($1:393)),"")</f>
        <v/>
      </c>
      <c r="C396" s="61" t="str" cm="1">
        <f t="array" aca="1" ref="C396" ca="1">IFERROR(INDIRECT(ListeNonClassée[[#This Row],[Liste des opérations]]&amp;"!D10"),"")</f>
        <v/>
      </c>
      <c r="D396" s="137" t="str" cm="1">
        <f t="array" aca="1" ref="D396" ca="1">IFERROR(INDIRECT(ListeNonClassée[[#This Row],[Liste des opérations]]&amp;"!D12"),"")</f>
        <v/>
      </c>
      <c r="E396" s="137" t="str" cm="1">
        <f t="array" aca="1" ref="E396" ca="1">IFERROR(INDIRECT(ListeNonClassée[[#This Row],[Liste des opérations]]&amp;"!g12"),"")</f>
        <v/>
      </c>
      <c r="F396" s="66" t="str" cm="1">
        <f t="array" aca="1" ref="F396" ca="1">IFERROR(INDIRECT(ListeNonClassée[[#This Row],[Liste des opérations]]&amp;"!D65")&amp;"/"&amp;INDIRECT(ListeNonClassée[[#This Row],[Liste des opérations]]&amp;"!E65"),"")</f>
        <v/>
      </c>
      <c r="G396" s="66" t="str" cm="1">
        <f t="array" aca="1" ref="G396" ca="1">IFERROR(INDIRECT(ListeNonClassée[[#This Row],[Liste des opérations]]&amp;"!G65"),"")</f>
        <v/>
      </c>
      <c r="H396" s="66" t="str" cm="1">
        <f t="array" aca="1" ref="H396" ca="1">IFERROR(INDIRECT($B396&amp;"!D66")&amp;"/"&amp;INDIRECT($B396&amp;"!E66"),"")</f>
        <v/>
      </c>
      <c r="I396" s="66" t="str" cm="1">
        <f t="array" aca="1" ref="I396" ca="1">IFERROR(INDIRECT($B396&amp;"!G66"),"")</f>
        <v/>
      </c>
      <c r="J396" s="66" t="str" cm="1">
        <f t="array" aca="1" ref="J396" ca="1">IFERROR(INDIRECT(ListeNonClassée[[#This Row],[Liste des opérations]]&amp;"!D67")&amp;"/"&amp;INDIRECT($B396&amp;"!E67"),"")</f>
        <v/>
      </c>
      <c r="K396" s="66" t="str" cm="1">
        <f t="array" aca="1" ref="K396" ca="1">IFERROR(INDIRECT(ListeNonClassée[[#This Row],[Liste des opérations]]&amp;"!G67"),"")</f>
        <v/>
      </c>
      <c r="L396" s="66" t="str" cm="1">
        <f t="array" aca="1" ref="L396" ca="1">IFERROR(INDIRECT(ListeNonClassée[[#This Row],[Liste des opérations]]&amp;"!D68")&amp;"/"&amp;INDIRECT(ListeNonClassée[[#This Row],[Liste des opérations]]&amp;"!E68"),"")</f>
        <v/>
      </c>
      <c r="M396" s="67" t="str" cm="1">
        <f t="array" aca="1" ref="M396" ca="1">IFERROR(INDIRECT(ListeNonClassée[[#This Row],[Liste des opérations]]&amp;"!D68")/INDIRECT(ListeNonClassée[[#This Row],[Liste des opérations]]&amp;"!E68"),"")</f>
        <v/>
      </c>
      <c r="N396" s="66" t="str" cm="1">
        <f t="array" aca="1" ref="N396" ca="1">IFERROR(INDIRECT(ListeNonClassée[[#This Row],[Liste des opérations]]&amp;"!G68"),"")</f>
        <v/>
      </c>
      <c r="O396" s="139" t="str">
        <f ca="1">IF(ListeNonClassée[[#This Row],[avis]]="favorable",_xlfn.RANK.EQ(ListeNonClassée[[#This Row],[%]],ListeNonClassée[%]),"")</f>
        <v/>
      </c>
      <c r="P396" s="139" t="str">
        <f ca="1">IF(ListeNonClassée[[#This Row],[avis]]="défavorable",_xlfn.RANK.EQ(ListeNonClassée[[#This Row],[%]],ListeNonClassée[%]),"")</f>
        <v/>
      </c>
      <c r="Q396" s="139" t="str">
        <f ca="1">IF(SUM(ListeNonClassée[[#This Row],[Priorisation favorable ]:[Priorisation Défavorable]])=0,"",SUM(ListeNonClassée[[#This Row],[Priorisation favorable ]:[Priorisation Défavorable]]))</f>
        <v/>
      </c>
    </row>
    <row r="397" spans="2:17" ht="12.75" customHeight="1" x14ac:dyDescent="0.2">
      <c r="B397" s="61" t="str" cm="1">
        <f t="array" aca="1" ref="B397" ca="1">IF(ROWS($1:394)&lt;=COUNTA(ListeF),INDEX(MID(ListeF,FIND("]",ListeF)+1,100),ROWS($1:394)),"")</f>
        <v/>
      </c>
      <c r="C397" s="61" t="str" cm="1">
        <f t="array" aca="1" ref="C397" ca="1">IFERROR(INDIRECT(ListeNonClassée[[#This Row],[Liste des opérations]]&amp;"!D10"),"")</f>
        <v/>
      </c>
      <c r="D397" s="137" t="str" cm="1">
        <f t="array" aca="1" ref="D397" ca="1">IFERROR(INDIRECT(ListeNonClassée[[#This Row],[Liste des opérations]]&amp;"!D12"),"")</f>
        <v/>
      </c>
      <c r="E397" s="137" t="str" cm="1">
        <f t="array" aca="1" ref="E397" ca="1">IFERROR(INDIRECT(ListeNonClassée[[#This Row],[Liste des opérations]]&amp;"!g12"),"")</f>
        <v/>
      </c>
      <c r="F397" s="66" t="str" cm="1">
        <f t="array" aca="1" ref="F397" ca="1">IFERROR(INDIRECT(ListeNonClassée[[#This Row],[Liste des opérations]]&amp;"!D65")&amp;"/"&amp;INDIRECT(ListeNonClassée[[#This Row],[Liste des opérations]]&amp;"!E65"),"")</f>
        <v/>
      </c>
      <c r="G397" s="66" t="str" cm="1">
        <f t="array" aca="1" ref="G397" ca="1">IFERROR(INDIRECT(ListeNonClassée[[#This Row],[Liste des opérations]]&amp;"!G65"),"")</f>
        <v/>
      </c>
      <c r="H397" s="66" t="str" cm="1">
        <f t="array" aca="1" ref="H397" ca="1">IFERROR(INDIRECT($B397&amp;"!D66")&amp;"/"&amp;INDIRECT($B397&amp;"!E66"),"")</f>
        <v/>
      </c>
      <c r="I397" s="66" t="str" cm="1">
        <f t="array" aca="1" ref="I397" ca="1">IFERROR(INDIRECT($B397&amp;"!G66"),"")</f>
        <v/>
      </c>
      <c r="J397" s="66" t="str" cm="1">
        <f t="array" aca="1" ref="J397" ca="1">IFERROR(INDIRECT(ListeNonClassée[[#This Row],[Liste des opérations]]&amp;"!D67")&amp;"/"&amp;INDIRECT($B397&amp;"!E67"),"")</f>
        <v/>
      </c>
      <c r="K397" s="66" t="str" cm="1">
        <f t="array" aca="1" ref="K397" ca="1">IFERROR(INDIRECT(ListeNonClassée[[#This Row],[Liste des opérations]]&amp;"!G67"),"")</f>
        <v/>
      </c>
      <c r="L397" s="66" t="str" cm="1">
        <f t="array" aca="1" ref="L397" ca="1">IFERROR(INDIRECT(ListeNonClassée[[#This Row],[Liste des opérations]]&amp;"!D68")&amp;"/"&amp;INDIRECT(ListeNonClassée[[#This Row],[Liste des opérations]]&amp;"!E68"),"")</f>
        <v/>
      </c>
      <c r="M397" s="67" t="str" cm="1">
        <f t="array" aca="1" ref="M397" ca="1">IFERROR(INDIRECT(ListeNonClassée[[#This Row],[Liste des opérations]]&amp;"!D68")/INDIRECT(ListeNonClassée[[#This Row],[Liste des opérations]]&amp;"!E68"),"")</f>
        <v/>
      </c>
      <c r="N397" s="66" t="str" cm="1">
        <f t="array" aca="1" ref="N397" ca="1">IFERROR(INDIRECT(ListeNonClassée[[#This Row],[Liste des opérations]]&amp;"!G68"),"")</f>
        <v/>
      </c>
      <c r="O397" s="139" t="str">
        <f ca="1">IF(ListeNonClassée[[#This Row],[avis]]="favorable",_xlfn.RANK.EQ(ListeNonClassée[[#This Row],[%]],ListeNonClassée[%]),"")</f>
        <v/>
      </c>
      <c r="P397" s="139" t="str">
        <f ca="1">IF(ListeNonClassée[[#This Row],[avis]]="défavorable",_xlfn.RANK.EQ(ListeNonClassée[[#This Row],[%]],ListeNonClassée[%]),"")</f>
        <v/>
      </c>
      <c r="Q397" s="139" t="str">
        <f ca="1">IF(SUM(ListeNonClassée[[#This Row],[Priorisation favorable ]:[Priorisation Défavorable]])=0,"",SUM(ListeNonClassée[[#This Row],[Priorisation favorable ]:[Priorisation Défavorable]]))</f>
        <v/>
      </c>
    </row>
    <row r="398" spans="2:17" ht="12.75" customHeight="1" x14ac:dyDescent="0.2">
      <c r="B398" s="61" t="str" cm="1">
        <f t="array" aca="1" ref="B398" ca="1">IF(ROWS($1:395)&lt;=COUNTA(ListeF),INDEX(MID(ListeF,FIND("]",ListeF)+1,100),ROWS($1:395)),"")</f>
        <v/>
      </c>
      <c r="C398" s="61" t="str" cm="1">
        <f t="array" aca="1" ref="C398" ca="1">IFERROR(INDIRECT(ListeNonClassée[[#This Row],[Liste des opérations]]&amp;"!D10"),"")</f>
        <v/>
      </c>
      <c r="D398" s="137" t="str" cm="1">
        <f t="array" aca="1" ref="D398" ca="1">IFERROR(INDIRECT(ListeNonClassée[[#This Row],[Liste des opérations]]&amp;"!D12"),"")</f>
        <v/>
      </c>
      <c r="E398" s="137" t="str" cm="1">
        <f t="array" aca="1" ref="E398" ca="1">IFERROR(INDIRECT(ListeNonClassée[[#This Row],[Liste des opérations]]&amp;"!g12"),"")</f>
        <v/>
      </c>
      <c r="F398" s="66" t="str" cm="1">
        <f t="array" aca="1" ref="F398" ca="1">IFERROR(INDIRECT(ListeNonClassée[[#This Row],[Liste des opérations]]&amp;"!D65")&amp;"/"&amp;INDIRECT(ListeNonClassée[[#This Row],[Liste des opérations]]&amp;"!E65"),"")</f>
        <v/>
      </c>
      <c r="G398" s="66" t="str" cm="1">
        <f t="array" aca="1" ref="G398" ca="1">IFERROR(INDIRECT(ListeNonClassée[[#This Row],[Liste des opérations]]&amp;"!G65"),"")</f>
        <v/>
      </c>
      <c r="H398" s="66" t="str" cm="1">
        <f t="array" aca="1" ref="H398" ca="1">IFERROR(INDIRECT($B398&amp;"!D66")&amp;"/"&amp;INDIRECT($B398&amp;"!E66"),"")</f>
        <v/>
      </c>
      <c r="I398" s="66" t="str" cm="1">
        <f t="array" aca="1" ref="I398" ca="1">IFERROR(INDIRECT($B398&amp;"!G66"),"")</f>
        <v/>
      </c>
      <c r="J398" s="66" t="str" cm="1">
        <f t="array" aca="1" ref="J398" ca="1">IFERROR(INDIRECT(ListeNonClassée[[#This Row],[Liste des opérations]]&amp;"!D67")&amp;"/"&amp;INDIRECT($B398&amp;"!E67"),"")</f>
        <v/>
      </c>
      <c r="K398" s="66" t="str" cm="1">
        <f t="array" aca="1" ref="K398" ca="1">IFERROR(INDIRECT(ListeNonClassée[[#This Row],[Liste des opérations]]&amp;"!G67"),"")</f>
        <v/>
      </c>
      <c r="L398" s="66" t="str" cm="1">
        <f t="array" aca="1" ref="L398" ca="1">IFERROR(INDIRECT(ListeNonClassée[[#This Row],[Liste des opérations]]&amp;"!D68")&amp;"/"&amp;INDIRECT(ListeNonClassée[[#This Row],[Liste des opérations]]&amp;"!E68"),"")</f>
        <v/>
      </c>
      <c r="M398" s="67" t="str" cm="1">
        <f t="array" aca="1" ref="M398" ca="1">IFERROR(INDIRECT(ListeNonClassée[[#This Row],[Liste des opérations]]&amp;"!D68")/INDIRECT(ListeNonClassée[[#This Row],[Liste des opérations]]&amp;"!E68"),"")</f>
        <v/>
      </c>
      <c r="N398" s="66" t="str" cm="1">
        <f t="array" aca="1" ref="N398" ca="1">IFERROR(INDIRECT(ListeNonClassée[[#This Row],[Liste des opérations]]&amp;"!G68"),"")</f>
        <v/>
      </c>
      <c r="O398" s="139" t="str">
        <f ca="1">IF(ListeNonClassée[[#This Row],[avis]]="favorable",_xlfn.RANK.EQ(ListeNonClassée[[#This Row],[%]],ListeNonClassée[%]),"")</f>
        <v/>
      </c>
      <c r="P398" s="139" t="str">
        <f ca="1">IF(ListeNonClassée[[#This Row],[avis]]="défavorable",_xlfn.RANK.EQ(ListeNonClassée[[#This Row],[%]],ListeNonClassée[%]),"")</f>
        <v/>
      </c>
      <c r="Q398" s="139" t="str">
        <f ca="1">IF(SUM(ListeNonClassée[[#This Row],[Priorisation favorable ]:[Priorisation Défavorable]])=0,"",SUM(ListeNonClassée[[#This Row],[Priorisation favorable ]:[Priorisation Défavorable]]))</f>
        <v/>
      </c>
    </row>
    <row r="399" spans="2:17" ht="12.75" customHeight="1" x14ac:dyDescent="0.2">
      <c r="B399" s="61" t="str" cm="1">
        <f t="array" aca="1" ref="B399" ca="1">IF(ROWS($1:396)&lt;=COUNTA(ListeF),INDEX(MID(ListeF,FIND("]",ListeF)+1,100),ROWS($1:396)),"")</f>
        <v/>
      </c>
      <c r="C399" s="61" t="str" cm="1">
        <f t="array" aca="1" ref="C399" ca="1">IFERROR(INDIRECT(ListeNonClassée[[#This Row],[Liste des opérations]]&amp;"!D10"),"")</f>
        <v/>
      </c>
      <c r="D399" s="137" t="str" cm="1">
        <f t="array" aca="1" ref="D399" ca="1">IFERROR(INDIRECT(ListeNonClassée[[#This Row],[Liste des opérations]]&amp;"!D12"),"")</f>
        <v/>
      </c>
      <c r="E399" s="137" t="str" cm="1">
        <f t="array" aca="1" ref="E399" ca="1">IFERROR(INDIRECT(ListeNonClassée[[#This Row],[Liste des opérations]]&amp;"!g12"),"")</f>
        <v/>
      </c>
      <c r="F399" s="66" t="str" cm="1">
        <f t="array" aca="1" ref="F399" ca="1">IFERROR(INDIRECT(ListeNonClassée[[#This Row],[Liste des opérations]]&amp;"!D65")&amp;"/"&amp;INDIRECT(ListeNonClassée[[#This Row],[Liste des opérations]]&amp;"!E65"),"")</f>
        <v/>
      </c>
      <c r="G399" s="66" t="str" cm="1">
        <f t="array" aca="1" ref="G399" ca="1">IFERROR(INDIRECT(ListeNonClassée[[#This Row],[Liste des opérations]]&amp;"!G65"),"")</f>
        <v/>
      </c>
      <c r="H399" s="66" t="str" cm="1">
        <f t="array" aca="1" ref="H399" ca="1">IFERROR(INDIRECT($B399&amp;"!D66")&amp;"/"&amp;INDIRECT($B399&amp;"!E66"),"")</f>
        <v/>
      </c>
      <c r="I399" s="66" t="str" cm="1">
        <f t="array" aca="1" ref="I399" ca="1">IFERROR(INDIRECT($B399&amp;"!G66"),"")</f>
        <v/>
      </c>
      <c r="J399" s="66" t="str" cm="1">
        <f t="array" aca="1" ref="J399" ca="1">IFERROR(INDIRECT(ListeNonClassée[[#This Row],[Liste des opérations]]&amp;"!D67")&amp;"/"&amp;INDIRECT($B399&amp;"!E67"),"")</f>
        <v/>
      </c>
      <c r="K399" s="66" t="str" cm="1">
        <f t="array" aca="1" ref="K399" ca="1">IFERROR(INDIRECT(ListeNonClassée[[#This Row],[Liste des opérations]]&amp;"!G67"),"")</f>
        <v/>
      </c>
      <c r="L399" s="66" t="str" cm="1">
        <f t="array" aca="1" ref="L399" ca="1">IFERROR(INDIRECT(ListeNonClassée[[#This Row],[Liste des opérations]]&amp;"!D68")&amp;"/"&amp;INDIRECT(ListeNonClassée[[#This Row],[Liste des opérations]]&amp;"!E68"),"")</f>
        <v/>
      </c>
      <c r="M399" s="67" t="str" cm="1">
        <f t="array" aca="1" ref="M399" ca="1">IFERROR(INDIRECT(ListeNonClassée[[#This Row],[Liste des opérations]]&amp;"!D68")/INDIRECT(ListeNonClassée[[#This Row],[Liste des opérations]]&amp;"!E68"),"")</f>
        <v/>
      </c>
      <c r="N399" s="66" t="str" cm="1">
        <f t="array" aca="1" ref="N399" ca="1">IFERROR(INDIRECT(ListeNonClassée[[#This Row],[Liste des opérations]]&amp;"!G68"),"")</f>
        <v/>
      </c>
      <c r="O399" s="139" t="str">
        <f ca="1">IF(ListeNonClassée[[#This Row],[avis]]="favorable",_xlfn.RANK.EQ(ListeNonClassée[[#This Row],[%]],ListeNonClassée[%]),"")</f>
        <v/>
      </c>
      <c r="P399" s="139" t="str">
        <f ca="1">IF(ListeNonClassée[[#This Row],[avis]]="défavorable",_xlfn.RANK.EQ(ListeNonClassée[[#This Row],[%]],ListeNonClassée[%]),"")</f>
        <v/>
      </c>
      <c r="Q399" s="139" t="str">
        <f ca="1">IF(SUM(ListeNonClassée[[#This Row],[Priorisation favorable ]:[Priorisation Défavorable]])=0,"",SUM(ListeNonClassée[[#This Row],[Priorisation favorable ]:[Priorisation Défavorable]]))</f>
        <v/>
      </c>
    </row>
    <row r="400" spans="2:17" ht="12.75" customHeight="1" x14ac:dyDescent="0.2">
      <c r="B400" s="61" t="str" cm="1">
        <f t="array" aca="1" ref="B400" ca="1">IF(ROWS($1:397)&lt;=COUNTA(ListeF),INDEX(MID(ListeF,FIND("]",ListeF)+1,100),ROWS($1:397)),"")</f>
        <v/>
      </c>
      <c r="C400" s="61" t="str" cm="1">
        <f t="array" aca="1" ref="C400" ca="1">IFERROR(INDIRECT(ListeNonClassée[[#This Row],[Liste des opérations]]&amp;"!D10"),"")</f>
        <v/>
      </c>
      <c r="D400" s="137" t="str" cm="1">
        <f t="array" aca="1" ref="D400" ca="1">IFERROR(INDIRECT(ListeNonClassée[[#This Row],[Liste des opérations]]&amp;"!D12"),"")</f>
        <v/>
      </c>
      <c r="E400" s="137" t="str" cm="1">
        <f t="array" aca="1" ref="E400" ca="1">IFERROR(INDIRECT(ListeNonClassée[[#This Row],[Liste des opérations]]&amp;"!g12"),"")</f>
        <v/>
      </c>
      <c r="F400" s="66" t="str" cm="1">
        <f t="array" aca="1" ref="F400" ca="1">IFERROR(INDIRECT(ListeNonClassée[[#This Row],[Liste des opérations]]&amp;"!D65")&amp;"/"&amp;INDIRECT(ListeNonClassée[[#This Row],[Liste des opérations]]&amp;"!E65"),"")</f>
        <v/>
      </c>
      <c r="G400" s="66" t="str" cm="1">
        <f t="array" aca="1" ref="G400" ca="1">IFERROR(INDIRECT(ListeNonClassée[[#This Row],[Liste des opérations]]&amp;"!G65"),"")</f>
        <v/>
      </c>
      <c r="H400" s="66" t="str" cm="1">
        <f t="array" aca="1" ref="H400" ca="1">IFERROR(INDIRECT($B400&amp;"!D66")&amp;"/"&amp;INDIRECT($B400&amp;"!E66"),"")</f>
        <v/>
      </c>
      <c r="I400" s="66" t="str" cm="1">
        <f t="array" aca="1" ref="I400" ca="1">IFERROR(INDIRECT($B400&amp;"!G66"),"")</f>
        <v/>
      </c>
      <c r="J400" s="66" t="str" cm="1">
        <f t="array" aca="1" ref="J400" ca="1">IFERROR(INDIRECT(ListeNonClassée[[#This Row],[Liste des opérations]]&amp;"!D67")&amp;"/"&amp;INDIRECT($B400&amp;"!E67"),"")</f>
        <v/>
      </c>
      <c r="K400" s="66" t="str" cm="1">
        <f t="array" aca="1" ref="K400" ca="1">IFERROR(INDIRECT(ListeNonClassée[[#This Row],[Liste des opérations]]&amp;"!G67"),"")</f>
        <v/>
      </c>
      <c r="L400" s="66" t="str" cm="1">
        <f t="array" aca="1" ref="L400" ca="1">IFERROR(INDIRECT(ListeNonClassée[[#This Row],[Liste des opérations]]&amp;"!D68")&amp;"/"&amp;INDIRECT(ListeNonClassée[[#This Row],[Liste des opérations]]&amp;"!E68"),"")</f>
        <v/>
      </c>
      <c r="M400" s="67" t="str" cm="1">
        <f t="array" aca="1" ref="M400" ca="1">IFERROR(INDIRECT(ListeNonClassée[[#This Row],[Liste des opérations]]&amp;"!D68")/INDIRECT(ListeNonClassée[[#This Row],[Liste des opérations]]&amp;"!E68"),"")</f>
        <v/>
      </c>
      <c r="N400" s="66" t="str" cm="1">
        <f t="array" aca="1" ref="N400" ca="1">IFERROR(INDIRECT(ListeNonClassée[[#This Row],[Liste des opérations]]&amp;"!G68"),"")</f>
        <v/>
      </c>
      <c r="O400" s="139" t="str">
        <f ca="1">IF(ListeNonClassée[[#This Row],[avis]]="favorable",_xlfn.RANK.EQ(ListeNonClassée[[#This Row],[%]],ListeNonClassée[%]),"")</f>
        <v/>
      </c>
      <c r="P400" s="139" t="str">
        <f ca="1">IF(ListeNonClassée[[#This Row],[avis]]="défavorable",_xlfn.RANK.EQ(ListeNonClassée[[#This Row],[%]],ListeNonClassée[%]),"")</f>
        <v/>
      </c>
      <c r="Q400" s="139" t="str">
        <f ca="1">IF(SUM(ListeNonClassée[[#This Row],[Priorisation favorable ]:[Priorisation Défavorable]])=0,"",SUM(ListeNonClassée[[#This Row],[Priorisation favorable ]:[Priorisation Défavorable]]))</f>
        <v/>
      </c>
    </row>
    <row r="401" spans="6:14" ht="12.75" customHeight="1" x14ac:dyDescent="0.2">
      <c r="F401" s="66" t="str" cm="1">
        <f t="array" aca="1" ref="F401" ca="1">IFERROR(INDIRECT(ListeNonClassée[[#This Row],[Liste des opérations]]&amp;"!D67")&amp;"/"&amp;INDIRECT(ListeNonClassée[[#This Row],[Liste des opérations]]&amp;"!E67"),"")</f>
        <v/>
      </c>
      <c r="G401" s="66" t="str" cm="1">
        <f t="array" aca="1" ref="G401" ca="1">IFERROR(INDIRECT(ListeNonClassée[[#This Row],[Liste des opérations]]&amp;"!G67"),"")</f>
        <v/>
      </c>
      <c r="J401" s="66" t="str" cm="1">
        <f t="array" aca="1" ref="J401" ca="1">IFERROR(INDIRECT(ListeNonClassée[[#This Row],[Liste des opérations]]&amp;"!D69")&amp;"/"&amp;INDIRECT($B401&amp;"!E69"),"")</f>
        <v/>
      </c>
      <c r="K401" s="66" t="str" cm="1">
        <f t="array" aca="1" ref="K401" ca="1">IFERROR(INDIRECT(ListeNonClassée[[#This Row],[Liste des opérations]]&amp;"!G69"),"")</f>
        <v/>
      </c>
      <c r="L401" s="61" t="str" cm="1">
        <f t="array" aca="1" ref="L401" ca="1">IFERROR(INDIRECT(ListeNonClassée[[#This Row],[Liste des opérations]]&amp;"!D70")&amp;"/"&amp;INDIRECT(ListeNonClassée[[#This Row],[Liste des opérations]]&amp;"!E70"),"")</f>
        <v/>
      </c>
      <c r="M401" s="61" t="str" cm="1">
        <f t="array" aca="1" ref="M401" ca="1">IFERROR(INDIRECT(ListeNonClassée[[#This Row],[Liste des opérations]]&amp;"!D70")/INDIRECT(ListeNonClassée[[#This Row],[Liste des opérations]]&amp;"!E70"),"")</f>
        <v/>
      </c>
      <c r="N401" s="61" t="str" cm="1">
        <f t="array" aca="1" ref="N401" ca="1">IFERROR(INDIRECT(ListeNonClassée[[#This Row],[Liste des opérations]]&amp;"!G70"),"")</f>
        <v/>
      </c>
    </row>
    <row r="402" spans="6:14" ht="12.75" customHeight="1" x14ac:dyDescent="0.2">
      <c r="F402" s="66" t="str" cm="1">
        <f t="array" aca="1" ref="F402" ca="1">IFERROR(INDIRECT(ListeNonClassée[[#This Row],[Liste des opérations]]&amp;"!D67")&amp;"/"&amp;INDIRECT(ListeNonClassée[[#This Row],[Liste des opérations]]&amp;"!E67"),"")</f>
        <v/>
      </c>
      <c r="G402" s="66" t="str" cm="1">
        <f t="array" aca="1" ref="G402" ca="1">IFERROR(INDIRECT(ListeNonClassée[[#This Row],[Liste des opérations]]&amp;"!G67"),"")</f>
        <v/>
      </c>
      <c r="J402" s="66" t="str" cm="1">
        <f t="array" aca="1" ref="J402" ca="1">IFERROR(INDIRECT(ListeNonClassée[[#This Row],[Liste des opérations]]&amp;"!D69")&amp;"/"&amp;INDIRECT($B402&amp;"!E69"),"")</f>
        <v/>
      </c>
      <c r="K402" s="66" t="str" cm="1">
        <f t="array" aca="1" ref="K402" ca="1">IFERROR(INDIRECT(ListeNonClassée[[#This Row],[Liste des opérations]]&amp;"!G69"),"")</f>
        <v/>
      </c>
      <c r="L402" s="61" t="str" cm="1">
        <f t="array" aca="1" ref="L402" ca="1">IFERROR(INDIRECT(ListeNonClassée[[#This Row],[Liste des opérations]]&amp;"!D70")&amp;"/"&amp;INDIRECT(ListeNonClassée[[#This Row],[Liste des opérations]]&amp;"!E70"),"")</f>
        <v/>
      </c>
      <c r="M402" s="61" t="str" cm="1">
        <f t="array" aca="1" ref="M402" ca="1">IFERROR(INDIRECT(ListeNonClassée[[#This Row],[Liste des opérations]]&amp;"!D70")/INDIRECT(ListeNonClassée[[#This Row],[Liste des opérations]]&amp;"!E70"),"")</f>
        <v/>
      </c>
      <c r="N402" s="61" t="str" cm="1">
        <f t="array" aca="1" ref="N402" ca="1">IFERROR(INDIRECT(ListeNonClassée[[#This Row],[Liste des opérations]]&amp;"!G70"),"")</f>
        <v/>
      </c>
    </row>
  </sheetData>
  <mergeCells count="5">
    <mergeCell ref="F8:G8"/>
    <mergeCell ref="H8:I8"/>
    <mergeCell ref="J8:K8"/>
    <mergeCell ref="L8:N8"/>
    <mergeCell ref="C6:N6"/>
  </mergeCells>
  <phoneticPr fontId="25" type="noConversion"/>
  <pageMargins left="0.39370078740157483" right="0.39370078740157483" top="0.39370078740157483" bottom="0.59055118110236227" header="0.19685039370078741" footer="0.39370078740157483"/>
  <pageSetup paperSize="9" scale="63" fitToHeight="0"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6F3DA-0E4B-4B31-A4AD-ABEBC27FB4C9}">
  <sheetPr codeName="Feuil10">
    <pageSetUpPr fitToPage="1"/>
  </sheetPr>
  <dimension ref="B1:Q401"/>
  <sheetViews>
    <sheetView showGridLines="0" topLeftCell="A9" zoomScale="90" zoomScaleNormal="90" workbookViewId="0">
      <selection activeCell="F23" sqref="F23"/>
    </sheetView>
  </sheetViews>
  <sheetFormatPr baseColWidth="10" defaultColWidth="20.7109375" defaultRowHeight="12.75" x14ac:dyDescent="0.2"/>
  <cols>
    <col min="1" max="1" width="2.28515625" style="4" customWidth="1"/>
    <col min="2" max="5" width="16.28515625" style="4" customWidth="1"/>
    <col min="6" max="11" width="15" style="2" customWidth="1"/>
    <col min="12" max="14" width="15" style="4" customWidth="1"/>
    <col min="15" max="15" width="10.28515625" style="4" customWidth="1"/>
    <col min="16" max="16" width="10.85546875" style="4" customWidth="1"/>
    <col min="17" max="17" width="20.7109375" style="4" hidden="1" customWidth="1"/>
    <col min="18" max="16384" width="20.7109375" style="4"/>
  </cols>
  <sheetData>
    <row r="1" spans="2:17" x14ac:dyDescent="0.2">
      <c r="F1" s="4"/>
      <c r="G1" s="4"/>
      <c r="H1" s="4"/>
      <c r="I1" s="4"/>
      <c r="J1" s="4"/>
      <c r="K1" s="4"/>
    </row>
    <row r="2" spans="2:17" s="29" customFormat="1" ht="80.099999999999994" customHeight="1" x14ac:dyDescent="0.2"/>
    <row r="3" spans="2:17" x14ac:dyDescent="0.2">
      <c r="F3" s="4"/>
      <c r="G3" s="4"/>
      <c r="H3" s="4"/>
      <c r="I3" s="4"/>
      <c r="J3" s="4"/>
      <c r="K3" s="4"/>
    </row>
    <row r="4" spans="2:17" s="41" customFormat="1" ht="18.75" x14ac:dyDescent="0.3">
      <c r="B4" s="187" t="s">
        <v>75</v>
      </c>
      <c r="C4" s="188"/>
      <c r="D4" s="188"/>
      <c r="E4" s="188"/>
      <c r="F4" s="188"/>
      <c r="G4" s="188"/>
      <c r="H4" s="188"/>
      <c r="I4" s="188"/>
      <c r="J4" s="188"/>
      <c r="K4" s="188"/>
      <c r="L4" s="188"/>
      <c r="M4" s="188"/>
      <c r="N4" s="188"/>
      <c r="O4" s="188"/>
      <c r="P4" s="188"/>
    </row>
    <row r="5" spans="2:17" x14ac:dyDescent="0.2">
      <c r="F5" s="4"/>
      <c r="G5" s="4"/>
      <c r="H5" s="4"/>
      <c r="I5" s="4"/>
      <c r="J5" s="4"/>
      <c r="K5" s="4"/>
    </row>
    <row r="6" spans="2:17" s="42" customFormat="1" ht="18.75" x14ac:dyDescent="0.3">
      <c r="B6" s="42" t="str">
        <f>IDFxxxxxx!B6</f>
        <v xml:space="preserve">Appel à projets : </v>
      </c>
    </row>
    <row r="7" spans="2:17" x14ac:dyDescent="0.2">
      <c r="F7" s="4"/>
      <c r="G7" s="4"/>
      <c r="H7" s="4"/>
      <c r="I7" s="4"/>
      <c r="J7" s="4"/>
      <c r="K7" s="4"/>
    </row>
    <row r="8" spans="2:17" s="58" customFormat="1" ht="26.25" customHeight="1" x14ac:dyDescent="0.25">
      <c r="B8" s="57"/>
      <c r="C8" s="57"/>
      <c r="D8" s="57"/>
      <c r="E8" s="57"/>
      <c r="F8" s="248" t="s">
        <v>76</v>
      </c>
      <c r="G8" s="248"/>
      <c r="H8" s="249" t="s">
        <v>77</v>
      </c>
      <c r="I8" s="249"/>
      <c r="J8" s="250" t="s">
        <v>78</v>
      </c>
      <c r="K8" s="250"/>
      <c r="L8" s="248" t="s">
        <v>79</v>
      </c>
      <c r="M8" s="248"/>
      <c r="N8" s="248"/>
      <c r="O8" s="247" t="s">
        <v>16</v>
      </c>
      <c r="P8" s="247"/>
    </row>
    <row r="9" spans="2:17" s="58" customFormat="1" ht="31.5" customHeight="1" x14ac:dyDescent="0.25">
      <c r="B9" s="180" t="s">
        <v>80</v>
      </c>
      <c r="C9" s="181" t="s">
        <v>24</v>
      </c>
      <c r="D9" s="181" t="s">
        <v>81</v>
      </c>
      <c r="E9" s="181" t="s">
        <v>82</v>
      </c>
      <c r="F9" s="182" t="s">
        <v>83</v>
      </c>
      <c r="G9" s="182" t="s">
        <v>84</v>
      </c>
      <c r="H9" s="183" t="s">
        <v>85</v>
      </c>
      <c r="I9" s="183" t="s">
        <v>86</v>
      </c>
      <c r="J9" s="184" t="s">
        <v>87</v>
      </c>
      <c r="K9" s="184" t="s">
        <v>88</v>
      </c>
      <c r="L9" s="185" t="s">
        <v>89</v>
      </c>
      <c r="M9" s="185" t="s">
        <v>14</v>
      </c>
      <c r="N9" s="185"/>
      <c r="O9" s="186" t="s">
        <v>94</v>
      </c>
      <c r="P9" s="186" t="s">
        <v>95</v>
      </c>
    </row>
    <row r="10" spans="2:17" s="58" customFormat="1" x14ac:dyDescent="0.25">
      <c r="B10" s="55" t="str" cm="1">
        <f t="array" aca="1" ref="B10:Q401" ca="1">_xlfn.SORTBY(ListeNonClassée[#All],ListeNonClassée[[#All],[Colonne1]])</f>
        <v/>
      </c>
      <c r="C10" s="45" t="str">
        <f ca="1"/>
        <v/>
      </c>
      <c r="D10" s="43" t="str">
        <f ca="1"/>
        <v/>
      </c>
      <c r="E10" s="43" t="str">
        <f ca="1"/>
        <v/>
      </c>
      <c r="F10" s="45" t="str">
        <f ca="1"/>
        <v/>
      </c>
      <c r="G10" s="45" t="str">
        <f ca="1"/>
        <v/>
      </c>
      <c r="H10" s="45" t="str">
        <f ca="1"/>
        <v/>
      </c>
      <c r="I10" s="45" t="str">
        <f ca="1"/>
        <v/>
      </c>
      <c r="J10" s="45" t="str">
        <f ca="1"/>
        <v/>
      </c>
      <c r="K10" s="45" t="str">
        <f ca="1"/>
        <v/>
      </c>
      <c r="L10" s="45" t="str">
        <f ca="1"/>
        <v/>
      </c>
      <c r="M10" s="46" t="str">
        <f ca="1"/>
        <v/>
      </c>
      <c r="N10" s="46" t="str">
        <f ca="1"/>
        <v/>
      </c>
      <c r="O10" s="175" t="str">
        <f ca="1"/>
        <v/>
      </c>
      <c r="P10" s="175" t="str">
        <f ca="1"/>
        <v/>
      </c>
      <c r="Q10" s="58" t="str">
        <f ca="1"/>
        <v/>
      </c>
    </row>
    <row r="11" spans="2:17" s="58" customFormat="1" x14ac:dyDescent="0.25">
      <c r="B11" s="56" t="str">
        <f ca="1"/>
        <v/>
      </c>
      <c r="C11" s="47" t="str">
        <f ca="1"/>
        <v/>
      </c>
      <c r="D11" s="44" t="str">
        <f ca="1"/>
        <v/>
      </c>
      <c r="E11" s="44" t="str">
        <f ca="1"/>
        <v/>
      </c>
      <c r="F11" s="47" t="str">
        <f ca="1"/>
        <v/>
      </c>
      <c r="G11" s="47" t="str">
        <f ca="1"/>
        <v/>
      </c>
      <c r="H11" s="47" t="str">
        <f ca="1"/>
        <v/>
      </c>
      <c r="I11" s="47" t="str">
        <f ca="1"/>
        <v/>
      </c>
      <c r="J11" s="47" t="str">
        <f ca="1"/>
        <v/>
      </c>
      <c r="K11" s="47" t="str">
        <f ca="1"/>
        <v/>
      </c>
      <c r="L11" s="47" t="str">
        <f ca="1"/>
        <v/>
      </c>
      <c r="M11" s="48" t="str">
        <f ca="1"/>
        <v/>
      </c>
      <c r="N11" s="48" t="str">
        <f ca="1"/>
        <v/>
      </c>
      <c r="O11" s="176" t="str">
        <f ca="1"/>
        <v/>
      </c>
      <c r="P11" s="176" t="str">
        <f ca="1"/>
        <v/>
      </c>
      <c r="Q11" s="58" t="str">
        <f ca="1"/>
        <v/>
      </c>
    </row>
    <row r="12" spans="2:17" s="58" customFormat="1" x14ac:dyDescent="0.25">
      <c r="B12" s="55" t="str">
        <f ca="1"/>
        <v/>
      </c>
      <c r="C12" s="45" t="str">
        <f ca="1"/>
        <v/>
      </c>
      <c r="D12" s="43" t="str">
        <f ca="1"/>
        <v/>
      </c>
      <c r="E12" s="43" t="str">
        <f ca="1"/>
        <v/>
      </c>
      <c r="F12" s="45" t="str">
        <f ca="1"/>
        <v/>
      </c>
      <c r="G12" s="45" t="str">
        <f ca="1"/>
        <v/>
      </c>
      <c r="H12" s="45" t="str">
        <f ca="1"/>
        <v/>
      </c>
      <c r="I12" s="45" t="str">
        <f ca="1"/>
        <v/>
      </c>
      <c r="J12" s="45" t="str">
        <f ca="1"/>
        <v/>
      </c>
      <c r="K12" s="45" t="str">
        <f ca="1"/>
        <v/>
      </c>
      <c r="L12" s="45" t="str">
        <f ca="1"/>
        <v/>
      </c>
      <c r="M12" s="46" t="str">
        <f ca="1"/>
        <v/>
      </c>
      <c r="N12" s="46" t="str">
        <f ca="1"/>
        <v/>
      </c>
      <c r="O12" s="177" t="str">
        <f ca="1"/>
        <v/>
      </c>
      <c r="P12" s="177" t="str">
        <f ca="1"/>
        <v/>
      </c>
      <c r="Q12" s="58" t="str">
        <f ca="1"/>
        <v/>
      </c>
    </row>
    <row r="13" spans="2:17" s="58" customFormat="1" x14ac:dyDescent="0.25">
      <c r="B13" s="56" t="str">
        <f ca="1"/>
        <v/>
      </c>
      <c r="C13" s="47" t="str">
        <f ca="1"/>
        <v/>
      </c>
      <c r="D13" s="44" t="str">
        <f ca="1"/>
        <v/>
      </c>
      <c r="E13" s="44" t="str">
        <f ca="1"/>
        <v/>
      </c>
      <c r="F13" s="47" t="str">
        <f ca="1"/>
        <v/>
      </c>
      <c r="G13" s="47" t="str">
        <f ca="1"/>
        <v/>
      </c>
      <c r="H13" s="47" t="str">
        <f ca="1"/>
        <v/>
      </c>
      <c r="I13" s="47" t="str">
        <f ca="1"/>
        <v/>
      </c>
      <c r="J13" s="47" t="str">
        <f ca="1"/>
        <v/>
      </c>
      <c r="K13" s="47" t="str">
        <f ca="1"/>
        <v/>
      </c>
      <c r="L13" s="47" t="str">
        <f ca="1"/>
        <v/>
      </c>
      <c r="M13" s="48" t="str">
        <f ca="1"/>
        <v/>
      </c>
      <c r="N13" s="48" t="str">
        <f ca="1"/>
        <v/>
      </c>
      <c r="O13" s="176" t="str">
        <f ca="1"/>
        <v/>
      </c>
      <c r="P13" s="176" t="str">
        <f ca="1"/>
        <v/>
      </c>
      <c r="Q13" s="58" t="str">
        <f ca="1"/>
        <v/>
      </c>
    </row>
    <row r="14" spans="2:17" s="58" customFormat="1" x14ac:dyDescent="0.25">
      <c r="B14" s="55" t="str">
        <f ca="1"/>
        <v/>
      </c>
      <c r="C14" s="45" t="str">
        <f ca="1"/>
        <v/>
      </c>
      <c r="D14" s="43" t="str">
        <f ca="1"/>
        <v/>
      </c>
      <c r="E14" s="43" t="str">
        <f ca="1"/>
        <v/>
      </c>
      <c r="F14" s="45" t="str">
        <f ca="1"/>
        <v/>
      </c>
      <c r="G14" s="45" t="str">
        <f ca="1"/>
        <v/>
      </c>
      <c r="H14" s="45" t="str">
        <f ca="1"/>
        <v/>
      </c>
      <c r="I14" s="45" t="str">
        <f ca="1"/>
        <v/>
      </c>
      <c r="J14" s="45" t="str">
        <f ca="1"/>
        <v/>
      </c>
      <c r="K14" s="45" t="str">
        <f ca="1"/>
        <v/>
      </c>
      <c r="L14" s="45" t="str">
        <f ca="1"/>
        <v/>
      </c>
      <c r="M14" s="46" t="str">
        <f ca="1"/>
        <v/>
      </c>
      <c r="N14" s="46" t="str">
        <f ca="1"/>
        <v/>
      </c>
      <c r="O14" s="177" t="str">
        <f ca="1"/>
        <v/>
      </c>
      <c r="P14" s="177" t="str">
        <f ca="1"/>
        <v/>
      </c>
      <c r="Q14" s="58" t="str">
        <f ca="1"/>
        <v/>
      </c>
    </row>
    <row r="15" spans="2:17" s="58" customFormat="1" x14ac:dyDescent="0.25">
      <c r="B15" s="56" t="str">
        <f ca="1"/>
        <v/>
      </c>
      <c r="C15" s="47" t="str">
        <f ca="1"/>
        <v/>
      </c>
      <c r="D15" s="44" t="str">
        <f ca="1"/>
        <v/>
      </c>
      <c r="E15" s="44" t="str">
        <f ca="1"/>
        <v/>
      </c>
      <c r="F15" s="47" t="str">
        <f ca="1"/>
        <v/>
      </c>
      <c r="G15" s="47" t="str">
        <f ca="1"/>
        <v/>
      </c>
      <c r="H15" s="47" t="str">
        <f ca="1"/>
        <v/>
      </c>
      <c r="I15" s="47" t="str">
        <f ca="1"/>
        <v/>
      </c>
      <c r="J15" s="47" t="str">
        <f ca="1"/>
        <v/>
      </c>
      <c r="K15" s="47" t="str">
        <f ca="1"/>
        <v/>
      </c>
      <c r="L15" s="47" t="str">
        <f ca="1"/>
        <v/>
      </c>
      <c r="M15" s="48" t="str">
        <f ca="1"/>
        <v/>
      </c>
      <c r="N15" s="48" t="str">
        <f ca="1"/>
        <v/>
      </c>
      <c r="O15" s="176" t="str">
        <f ca="1"/>
        <v/>
      </c>
      <c r="P15" s="176" t="str">
        <f ca="1"/>
        <v/>
      </c>
      <c r="Q15" s="58" t="str">
        <f ca="1"/>
        <v/>
      </c>
    </row>
    <row r="16" spans="2:17" s="58" customFormat="1" x14ac:dyDescent="0.25">
      <c r="B16" s="55" t="str">
        <f ca="1"/>
        <v/>
      </c>
      <c r="C16" s="45" t="str">
        <f ca="1"/>
        <v/>
      </c>
      <c r="D16" s="43" t="str">
        <f ca="1"/>
        <v/>
      </c>
      <c r="E16" s="43" t="str">
        <f ca="1"/>
        <v/>
      </c>
      <c r="F16" s="45" t="str">
        <f ca="1"/>
        <v/>
      </c>
      <c r="G16" s="45" t="str">
        <f ca="1"/>
        <v/>
      </c>
      <c r="H16" s="49" t="str">
        <f ca="1"/>
        <v/>
      </c>
      <c r="I16" s="45" t="str">
        <f ca="1"/>
        <v/>
      </c>
      <c r="J16" s="49" t="str">
        <f ca="1"/>
        <v/>
      </c>
      <c r="K16" s="45" t="str">
        <f ca="1"/>
        <v/>
      </c>
      <c r="L16" s="49" t="str">
        <f ca="1"/>
        <v/>
      </c>
      <c r="M16" s="50" t="str">
        <f ca="1"/>
        <v/>
      </c>
      <c r="N16" s="50" t="str">
        <f ca="1"/>
        <v/>
      </c>
      <c r="O16" s="178" t="str">
        <f ca="1"/>
        <v/>
      </c>
      <c r="P16" s="178" t="str">
        <f ca="1"/>
        <v/>
      </c>
      <c r="Q16" s="58" t="str">
        <f ca="1"/>
        <v/>
      </c>
    </row>
    <row r="17" spans="2:17" s="58" customFormat="1" x14ac:dyDescent="0.25">
      <c r="B17" s="56" t="str">
        <f ca="1"/>
        <v/>
      </c>
      <c r="C17" s="47" t="str">
        <f ca="1"/>
        <v/>
      </c>
      <c r="D17" s="44" t="str">
        <f ca="1"/>
        <v/>
      </c>
      <c r="E17" s="44" t="str">
        <f ca="1"/>
        <v/>
      </c>
      <c r="F17" s="47" t="str">
        <f ca="1"/>
        <v/>
      </c>
      <c r="G17" s="47" t="str">
        <f ca="1"/>
        <v/>
      </c>
      <c r="H17" s="51" t="str">
        <f ca="1"/>
        <v/>
      </c>
      <c r="I17" s="47" t="str">
        <f ca="1"/>
        <v/>
      </c>
      <c r="J17" s="51" t="str">
        <f ca="1"/>
        <v/>
      </c>
      <c r="K17" s="47" t="str">
        <f ca="1"/>
        <v/>
      </c>
      <c r="L17" s="51" t="str">
        <f ca="1"/>
        <v/>
      </c>
      <c r="M17" s="52" t="str">
        <f ca="1"/>
        <v/>
      </c>
      <c r="N17" s="52" t="str">
        <f ca="1"/>
        <v/>
      </c>
      <c r="O17" s="179" t="str">
        <f ca="1"/>
        <v/>
      </c>
      <c r="P17" s="179" t="str">
        <f ca="1"/>
        <v/>
      </c>
      <c r="Q17" s="58" t="str">
        <f ca="1"/>
        <v/>
      </c>
    </row>
    <row r="18" spans="2:17" s="58" customFormat="1" x14ac:dyDescent="0.25">
      <c r="B18" s="55" t="str">
        <f ca="1"/>
        <v/>
      </c>
      <c r="C18" s="45" t="str">
        <f ca="1"/>
        <v/>
      </c>
      <c r="D18" s="43" t="str">
        <f ca="1"/>
        <v/>
      </c>
      <c r="E18" s="43" t="str">
        <f ca="1"/>
        <v/>
      </c>
      <c r="F18" s="45" t="str">
        <f ca="1"/>
        <v/>
      </c>
      <c r="G18" s="45" t="str">
        <f ca="1"/>
        <v/>
      </c>
      <c r="H18" s="49" t="str">
        <f ca="1"/>
        <v/>
      </c>
      <c r="I18" s="45" t="str">
        <f ca="1"/>
        <v/>
      </c>
      <c r="J18" s="49" t="str">
        <f ca="1"/>
        <v/>
      </c>
      <c r="K18" s="45" t="str">
        <f ca="1"/>
        <v/>
      </c>
      <c r="L18" s="49" t="str">
        <f ca="1"/>
        <v/>
      </c>
      <c r="M18" s="50" t="str">
        <f ca="1"/>
        <v/>
      </c>
      <c r="N18" s="50" t="str">
        <f ca="1"/>
        <v/>
      </c>
      <c r="O18" s="178" t="str">
        <f ca="1"/>
        <v/>
      </c>
      <c r="P18" s="178" t="str">
        <f ca="1"/>
        <v/>
      </c>
      <c r="Q18" s="58" t="str">
        <f ca="1"/>
        <v/>
      </c>
    </row>
    <row r="19" spans="2:17" s="58" customFormat="1" x14ac:dyDescent="0.25">
      <c r="B19" s="56" t="str">
        <f ca="1"/>
        <v/>
      </c>
      <c r="C19" s="47" t="str">
        <f ca="1"/>
        <v/>
      </c>
      <c r="D19" s="44" t="str">
        <f ca="1"/>
        <v/>
      </c>
      <c r="E19" s="44" t="str">
        <f ca="1"/>
        <v/>
      </c>
      <c r="F19" s="47" t="str">
        <f ca="1"/>
        <v/>
      </c>
      <c r="G19" s="47" t="str">
        <f ca="1"/>
        <v/>
      </c>
      <c r="H19" s="47" t="str">
        <f ca="1"/>
        <v/>
      </c>
      <c r="I19" s="47" t="str">
        <f ca="1"/>
        <v/>
      </c>
      <c r="J19" s="47" t="str">
        <f ca="1"/>
        <v/>
      </c>
      <c r="K19" s="47" t="str">
        <f ca="1"/>
        <v/>
      </c>
      <c r="L19" s="47" t="str">
        <f ca="1"/>
        <v/>
      </c>
      <c r="M19" s="48" t="str">
        <f ca="1"/>
        <v/>
      </c>
      <c r="N19" s="48" t="str">
        <f ca="1"/>
        <v/>
      </c>
      <c r="O19" s="176" t="str">
        <f ca="1"/>
        <v/>
      </c>
      <c r="P19" s="176" t="str">
        <f ca="1"/>
        <v/>
      </c>
      <c r="Q19" s="58" t="str">
        <f ca="1"/>
        <v/>
      </c>
    </row>
    <row r="20" spans="2:17" s="58" customFormat="1" x14ac:dyDescent="0.25">
      <c r="B20" s="55" t="str">
        <f ca="1"/>
        <v/>
      </c>
      <c r="C20" s="45" t="str">
        <f ca="1"/>
        <v/>
      </c>
      <c r="D20" s="43" t="str">
        <f ca="1"/>
        <v/>
      </c>
      <c r="E20" s="43" t="str">
        <f ca="1"/>
        <v/>
      </c>
      <c r="F20" s="45" t="str">
        <f ca="1"/>
        <v/>
      </c>
      <c r="G20" s="45" t="str">
        <f ca="1"/>
        <v/>
      </c>
      <c r="H20" s="45" t="str">
        <f ca="1"/>
        <v/>
      </c>
      <c r="I20" s="45" t="str">
        <f ca="1"/>
        <v/>
      </c>
      <c r="J20" s="45" t="str">
        <f ca="1"/>
        <v/>
      </c>
      <c r="K20" s="45" t="str">
        <f ca="1"/>
        <v/>
      </c>
      <c r="L20" s="45" t="str">
        <f ca="1"/>
        <v/>
      </c>
      <c r="M20" s="46" t="str">
        <f ca="1"/>
        <v/>
      </c>
      <c r="N20" s="46" t="str">
        <f ca="1"/>
        <v/>
      </c>
      <c r="O20" s="177" t="str">
        <f ca="1"/>
        <v/>
      </c>
      <c r="P20" s="177" t="str">
        <f ca="1"/>
        <v/>
      </c>
      <c r="Q20" s="58" t="str">
        <f ca="1"/>
        <v/>
      </c>
    </row>
    <row r="21" spans="2:17" s="58" customFormat="1" x14ac:dyDescent="0.25">
      <c r="B21" s="56" t="str">
        <f ca="1"/>
        <v/>
      </c>
      <c r="C21" s="47" t="str">
        <f ca="1"/>
        <v/>
      </c>
      <c r="D21" s="44" t="str">
        <f ca="1"/>
        <v/>
      </c>
      <c r="E21" s="44" t="str">
        <f ca="1"/>
        <v/>
      </c>
      <c r="F21" s="47" t="str">
        <f ca="1"/>
        <v/>
      </c>
      <c r="G21" s="47" t="str">
        <f ca="1"/>
        <v/>
      </c>
      <c r="H21" s="47" t="str">
        <f ca="1"/>
        <v/>
      </c>
      <c r="I21" s="47" t="str">
        <f ca="1"/>
        <v/>
      </c>
      <c r="J21" s="47" t="str">
        <f ca="1"/>
        <v/>
      </c>
      <c r="K21" s="47" t="str">
        <f ca="1"/>
        <v/>
      </c>
      <c r="L21" s="47" t="str">
        <f ca="1"/>
        <v/>
      </c>
      <c r="M21" s="48" t="str">
        <f ca="1"/>
        <v/>
      </c>
      <c r="N21" s="48" t="str">
        <f ca="1"/>
        <v/>
      </c>
      <c r="O21" s="176" t="str">
        <f ca="1"/>
        <v/>
      </c>
      <c r="P21" s="176" t="str">
        <f ca="1"/>
        <v/>
      </c>
      <c r="Q21" s="58" t="str">
        <f ca="1"/>
        <v/>
      </c>
    </row>
    <row r="22" spans="2:17" s="58" customFormat="1" x14ac:dyDescent="0.25">
      <c r="B22" s="55" t="str">
        <f ca="1"/>
        <v/>
      </c>
      <c r="C22" s="45" t="str">
        <f ca="1"/>
        <v/>
      </c>
      <c r="D22" s="43" t="str">
        <f ca="1"/>
        <v/>
      </c>
      <c r="E22" s="43" t="str">
        <f ca="1"/>
        <v/>
      </c>
      <c r="F22" s="45" t="str">
        <f ca="1"/>
        <v/>
      </c>
      <c r="G22" s="45" t="str">
        <f ca="1"/>
        <v/>
      </c>
      <c r="H22" s="45" t="str">
        <f ca="1"/>
        <v/>
      </c>
      <c r="I22" s="45" t="str">
        <f ca="1"/>
        <v/>
      </c>
      <c r="J22" s="45" t="str">
        <f ca="1"/>
        <v/>
      </c>
      <c r="K22" s="45" t="str">
        <f ca="1"/>
        <v/>
      </c>
      <c r="L22" s="45" t="str">
        <f ca="1"/>
        <v/>
      </c>
      <c r="M22" s="46" t="str">
        <f ca="1"/>
        <v/>
      </c>
      <c r="N22" s="46" t="str">
        <f ca="1"/>
        <v/>
      </c>
      <c r="O22" s="177" t="str">
        <f ca="1"/>
        <v/>
      </c>
      <c r="P22" s="177" t="str">
        <f ca="1"/>
        <v/>
      </c>
      <c r="Q22" s="58" t="str">
        <f ca="1"/>
        <v/>
      </c>
    </row>
    <row r="23" spans="2:17" s="58" customFormat="1" x14ac:dyDescent="0.25">
      <c r="B23" s="56" t="str">
        <f ca="1"/>
        <v/>
      </c>
      <c r="C23" s="47" t="str">
        <f ca="1"/>
        <v/>
      </c>
      <c r="D23" s="44" t="str">
        <f ca="1"/>
        <v/>
      </c>
      <c r="E23" s="44" t="str">
        <f ca="1"/>
        <v/>
      </c>
      <c r="F23" s="47" t="str">
        <f ca="1"/>
        <v/>
      </c>
      <c r="G23" s="47" t="str">
        <f ca="1"/>
        <v/>
      </c>
      <c r="H23" s="47" t="str">
        <f ca="1"/>
        <v/>
      </c>
      <c r="I23" s="47" t="str">
        <f ca="1"/>
        <v/>
      </c>
      <c r="J23" s="47" t="str">
        <f ca="1"/>
        <v/>
      </c>
      <c r="K23" s="47" t="str">
        <f ca="1"/>
        <v/>
      </c>
      <c r="L23" s="47" t="str">
        <f ca="1"/>
        <v/>
      </c>
      <c r="M23" s="48" t="str">
        <f ca="1"/>
        <v/>
      </c>
      <c r="N23" s="48" t="str">
        <f ca="1"/>
        <v/>
      </c>
      <c r="O23" s="176" t="str">
        <f ca="1"/>
        <v/>
      </c>
      <c r="P23" s="176" t="str">
        <f ca="1"/>
        <v/>
      </c>
      <c r="Q23" s="58" t="str">
        <f ca="1"/>
        <v/>
      </c>
    </row>
    <row r="24" spans="2:17" s="58" customFormat="1" x14ac:dyDescent="0.25">
      <c r="B24" s="55" t="str">
        <f ca="1"/>
        <v/>
      </c>
      <c r="C24" s="45" t="str">
        <f ca="1"/>
        <v/>
      </c>
      <c r="D24" s="43" t="str">
        <f ca="1"/>
        <v/>
      </c>
      <c r="E24" s="43" t="str">
        <f ca="1"/>
        <v/>
      </c>
      <c r="F24" s="45" t="str">
        <f ca="1"/>
        <v/>
      </c>
      <c r="G24" s="45" t="str">
        <f ca="1"/>
        <v/>
      </c>
      <c r="H24" s="45" t="str">
        <f ca="1"/>
        <v/>
      </c>
      <c r="I24" s="45" t="str">
        <f ca="1"/>
        <v/>
      </c>
      <c r="J24" s="45" t="str">
        <f ca="1"/>
        <v/>
      </c>
      <c r="K24" s="45" t="str">
        <f ca="1"/>
        <v/>
      </c>
      <c r="L24" s="45" t="str">
        <f ca="1"/>
        <v/>
      </c>
      <c r="M24" s="46" t="str">
        <f ca="1"/>
        <v/>
      </c>
      <c r="N24" s="46" t="str">
        <f ca="1"/>
        <v/>
      </c>
      <c r="O24" s="177" t="str">
        <f ca="1"/>
        <v/>
      </c>
      <c r="P24" s="177" t="str">
        <f ca="1"/>
        <v/>
      </c>
      <c r="Q24" s="58" t="str">
        <f ca="1"/>
        <v/>
      </c>
    </row>
    <row r="25" spans="2:17" s="58" customFormat="1" x14ac:dyDescent="0.25">
      <c r="B25" s="56" t="str">
        <f ca="1"/>
        <v/>
      </c>
      <c r="C25" s="47" t="str">
        <f ca="1"/>
        <v/>
      </c>
      <c r="D25" s="44" t="str">
        <f ca="1"/>
        <v/>
      </c>
      <c r="E25" s="44" t="str">
        <f ca="1"/>
        <v/>
      </c>
      <c r="F25" s="47" t="str">
        <f ca="1"/>
        <v/>
      </c>
      <c r="G25" s="47" t="str">
        <f ca="1"/>
        <v/>
      </c>
      <c r="H25" s="47" t="str">
        <f ca="1"/>
        <v/>
      </c>
      <c r="I25" s="47" t="str">
        <f ca="1"/>
        <v/>
      </c>
      <c r="J25" s="47" t="str">
        <f ca="1"/>
        <v/>
      </c>
      <c r="K25" s="47" t="str">
        <f ca="1"/>
        <v/>
      </c>
      <c r="L25" s="47" t="str">
        <f ca="1"/>
        <v/>
      </c>
      <c r="M25" s="48" t="str">
        <f ca="1"/>
        <v/>
      </c>
      <c r="N25" s="48" t="str">
        <f ca="1"/>
        <v/>
      </c>
      <c r="O25" s="176" t="str">
        <f ca="1"/>
        <v/>
      </c>
      <c r="P25" s="176" t="str">
        <f ca="1"/>
        <v/>
      </c>
      <c r="Q25" s="58" t="str">
        <f ca="1"/>
        <v/>
      </c>
    </row>
    <row r="26" spans="2:17" s="58" customFormat="1" x14ac:dyDescent="0.25">
      <c r="B26" s="55" t="str">
        <f ca="1"/>
        <v/>
      </c>
      <c r="C26" s="45" t="str">
        <f ca="1"/>
        <v/>
      </c>
      <c r="D26" s="43" t="str">
        <f ca="1"/>
        <v/>
      </c>
      <c r="E26" s="43" t="str">
        <f ca="1"/>
        <v/>
      </c>
      <c r="F26" s="45" t="str">
        <f ca="1"/>
        <v/>
      </c>
      <c r="G26" s="45" t="str">
        <f ca="1"/>
        <v/>
      </c>
      <c r="H26" s="45" t="str">
        <f ca="1"/>
        <v/>
      </c>
      <c r="I26" s="45" t="str">
        <f ca="1"/>
        <v/>
      </c>
      <c r="J26" s="45" t="str">
        <f ca="1"/>
        <v/>
      </c>
      <c r="K26" s="45" t="str">
        <f ca="1"/>
        <v/>
      </c>
      <c r="L26" s="45" t="str">
        <f ca="1"/>
        <v/>
      </c>
      <c r="M26" s="46" t="str">
        <f ca="1"/>
        <v/>
      </c>
      <c r="N26" s="46" t="str">
        <f ca="1"/>
        <v/>
      </c>
      <c r="O26" s="177" t="str">
        <f ca="1"/>
        <v/>
      </c>
      <c r="P26" s="177" t="str">
        <f ca="1"/>
        <v/>
      </c>
      <c r="Q26" s="58" t="str">
        <f ca="1"/>
        <v/>
      </c>
    </row>
    <row r="27" spans="2:17" s="58" customFormat="1" x14ac:dyDescent="0.25">
      <c r="B27" s="56" t="str">
        <f ca="1"/>
        <v/>
      </c>
      <c r="C27" s="47" t="str">
        <f ca="1"/>
        <v/>
      </c>
      <c r="D27" s="44" t="str">
        <f ca="1"/>
        <v/>
      </c>
      <c r="E27" s="44" t="str">
        <f ca="1"/>
        <v/>
      </c>
      <c r="F27" s="47" t="str">
        <f ca="1"/>
        <v/>
      </c>
      <c r="G27" s="47" t="str">
        <f ca="1"/>
        <v/>
      </c>
      <c r="H27" s="47" t="str">
        <f ca="1"/>
        <v/>
      </c>
      <c r="I27" s="47" t="str">
        <f ca="1"/>
        <v/>
      </c>
      <c r="J27" s="47" t="str">
        <f ca="1"/>
        <v/>
      </c>
      <c r="K27" s="47" t="str">
        <f ca="1"/>
        <v/>
      </c>
      <c r="L27" s="47" t="str">
        <f ca="1"/>
        <v/>
      </c>
      <c r="M27" s="48" t="str">
        <f ca="1"/>
        <v/>
      </c>
      <c r="N27" s="48" t="str">
        <f ca="1"/>
        <v/>
      </c>
      <c r="O27" s="176" t="str">
        <f ca="1"/>
        <v/>
      </c>
      <c r="P27" s="176" t="str">
        <f ca="1"/>
        <v/>
      </c>
      <c r="Q27" s="58" t="str">
        <f ca="1"/>
        <v/>
      </c>
    </row>
    <row r="28" spans="2:17" s="58" customFormat="1" x14ac:dyDescent="0.25">
      <c r="B28" s="55" t="str">
        <f ca="1"/>
        <v/>
      </c>
      <c r="C28" s="45" t="str">
        <f ca="1"/>
        <v/>
      </c>
      <c r="D28" s="43" t="str">
        <f ca="1"/>
        <v/>
      </c>
      <c r="E28" s="43" t="str">
        <f ca="1"/>
        <v/>
      </c>
      <c r="F28" s="45" t="str">
        <f ca="1"/>
        <v/>
      </c>
      <c r="G28" s="45" t="str">
        <f ca="1"/>
        <v/>
      </c>
      <c r="H28" s="45" t="str">
        <f ca="1"/>
        <v/>
      </c>
      <c r="I28" s="45" t="str">
        <f ca="1"/>
        <v/>
      </c>
      <c r="J28" s="45" t="str">
        <f ca="1"/>
        <v/>
      </c>
      <c r="K28" s="45" t="str">
        <f ca="1"/>
        <v/>
      </c>
      <c r="L28" s="45" t="str">
        <f ca="1"/>
        <v/>
      </c>
      <c r="M28" s="46" t="str">
        <f ca="1"/>
        <v/>
      </c>
      <c r="N28" s="46" t="str">
        <f ca="1"/>
        <v/>
      </c>
      <c r="O28" s="177" t="str">
        <f ca="1"/>
        <v/>
      </c>
      <c r="P28" s="177" t="str">
        <f ca="1"/>
        <v/>
      </c>
      <c r="Q28" s="58" t="str">
        <f ca="1"/>
        <v/>
      </c>
    </row>
    <row r="29" spans="2:17" s="58" customFormat="1" x14ac:dyDescent="0.25">
      <c r="B29" s="56" t="str">
        <f ca="1"/>
        <v/>
      </c>
      <c r="C29" s="47" t="str">
        <f ca="1"/>
        <v/>
      </c>
      <c r="D29" s="44" t="str">
        <f ca="1"/>
        <v/>
      </c>
      <c r="E29" s="44" t="str">
        <f ca="1"/>
        <v/>
      </c>
      <c r="F29" s="47" t="str">
        <f ca="1"/>
        <v/>
      </c>
      <c r="G29" s="47" t="str">
        <f ca="1"/>
        <v/>
      </c>
      <c r="H29" s="47" t="str">
        <f ca="1"/>
        <v/>
      </c>
      <c r="I29" s="47" t="str">
        <f ca="1"/>
        <v/>
      </c>
      <c r="J29" s="47" t="str">
        <f ca="1"/>
        <v/>
      </c>
      <c r="K29" s="47" t="str">
        <f ca="1"/>
        <v/>
      </c>
      <c r="L29" s="47" t="str">
        <f ca="1"/>
        <v/>
      </c>
      <c r="M29" s="48" t="str">
        <f ca="1"/>
        <v/>
      </c>
      <c r="N29" s="48" t="str">
        <f ca="1"/>
        <v/>
      </c>
      <c r="O29" s="176" t="str">
        <f ca="1"/>
        <v/>
      </c>
      <c r="P29" s="176" t="str">
        <f ca="1"/>
        <v/>
      </c>
      <c r="Q29" s="58" t="str">
        <f ca="1"/>
        <v/>
      </c>
    </row>
    <row r="30" spans="2:17" s="58" customFormat="1" x14ac:dyDescent="0.25">
      <c r="B30" s="55" t="str">
        <f ca="1"/>
        <v/>
      </c>
      <c r="C30" s="45" t="str">
        <f ca="1"/>
        <v/>
      </c>
      <c r="D30" s="43" t="str">
        <f ca="1"/>
        <v/>
      </c>
      <c r="E30" s="43" t="str">
        <f ca="1"/>
        <v/>
      </c>
      <c r="F30" s="45" t="str">
        <f ca="1"/>
        <v/>
      </c>
      <c r="G30" s="45" t="str">
        <f ca="1"/>
        <v/>
      </c>
      <c r="H30" s="45" t="str">
        <f ca="1"/>
        <v/>
      </c>
      <c r="I30" s="45" t="str">
        <f ca="1"/>
        <v/>
      </c>
      <c r="J30" s="45" t="str">
        <f ca="1"/>
        <v/>
      </c>
      <c r="K30" s="45" t="str">
        <f ca="1"/>
        <v/>
      </c>
      <c r="L30" s="45" t="str">
        <f ca="1"/>
        <v/>
      </c>
      <c r="M30" s="53" t="str">
        <f ca="1"/>
        <v/>
      </c>
      <c r="N30" s="53" t="str">
        <f ca="1"/>
        <v/>
      </c>
      <c r="O30" s="45" t="str">
        <f ca="1"/>
        <v/>
      </c>
      <c r="P30" s="45" t="str">
        <f ca="1"/>
        <v/>
      </c>
      <c r="Q30" s="58" t="str">
        <f ca="1"/>
        <v/>
      </c>
    </row>
    <row r="31" spans="2:17" s="58" customFormat="1" x14ac:dyDescent="0.25">
      <c r="B31" s="56" t="str">
        <f ca="1"/>
        <v/>
      </c>
      <c r="C31" s="47" t="str">
        <f ca="1"/>
        <v/>
      </c>
      <c r="D31" s="44" t="str">
        <f ca="1"/>
        <v/>
      </c>
      <c r="E31" s="44" t="str">
        <f ca="1"/>
        <v/>
      </c>
      <c r="F31" s="47" t="str">
        <f ca="1"/>
        <v/>
      </c>
      <c r="G31" s="47" t="str">
        <f ca="1"/>
        <v/>
      </c>
      <c r="H31" s="47" t="str">
        <f ca="1"/>
        <v/>
      </c>
      <c r="I31" s="47" t="str">
        <f ca="1"/>
        <v/>
      </c>
      <c r="J31" s="47" t="str">
        <f ca="1"/>
        <v/>
      </c>
      <c r="K31" s="47" t="str">
        <f ca="1"/>
        <v/>
      </c>
      <c r="L31" s="47" t="str">
        <f ca="1"/>
        <v/>
      </c>
      <c r="M31" s="48" t="str">
        <f ca="1"/>
        <v/>
      </c>
      <c r="N31" s="48" t="str">
        <f ca="1"/>
        <v/>
      </c>
      <c r="O31" s="176" t="str">
        <f ca="1"/>
        <v/>
      </c>
      <c r="P31" s="176" t="str">
        <f ca="1"/>
        <v/>
      </c>
      <c r="Q31" s="58" t="str">
        <f ca="1"/>
        <v/>
      </c>
    </row>
    <row r="32" spans="2:17" s="58" customFormat="1" x14ac:dyDescent="0.25">
      <c r="B32" s="55" t="str">
        <f ca="1"/>
        <v/>
      </c>
      <c r="C32" s="45" t="str">
        <f ca="1"/>
        <v/>
      </c>
      <c r="D32" s="43" t="str">
        <f ca="1"/>
        <v/>
      </c>
      <c r="E32" s="43" t="str">
        <f ca="1"/>
        <v/>
      </c>
      <c r="F32" s="45" t="str">
        <f ca="1"/>
        <v/>
      </c>
      <c r="G32" s="45" t="str">
        <f ca="1"/>
        <v/>
      </c>
      <c r="H32" s="45" t="str">
        <f ca="1"/>
        <v/>
      </c>
      <c r="I32" s="45" t="str">
        <f ca="1"/>
        <v/>
      </c>
      <c r="J32" s="45" t="str">
        <f ca="1"/>
        <v/>
      </c>
      <c r="K32" s="45" t="str">
        <f ca="1"/>
        <v/>
      </c>
      <c r="L32" s="45" t="str">
        <f ca="1"/>
        <v/>
      </c>
      <c r="M32" s="53" t="str">
        <f ca="1"/>
        <v/>
      </c>
      <c r="N32" s="53" t="str">
        <f ca="1"/>
        <v/>
      </c>
      <c r="O32" s="45" t="str">
        <f ca="1"/>
        <v/>
      </c>
      <c r="P32" s="45" t="str">
        <f ca="1"/>
        <v/>
      </c>
      <c r="Q32" s="58" t="str">
        <f ca="1"/>
        <v/>
      </c>
    </row>
    <row r="33" spans="2:17" s="58" customFormat="1" x14ac:dyDescent="0.25">
      <c r="B33" s="56" t="str">
        <f ca="1"/>
        <v/>
      </c>
      <c r="C33" s="47" t="str">
        <f ca="1"/>
        <v/>
      </c>
      <c r="D33" s="44" t="str">
        <f ca="1"/>
        <v/>
      </c>
      <c r="E33" s="44" t="str">
        <f ca="1"/>
        <v/>
      </c>
      <c r="F33" s="47" t="str">
        <f ca="1"/>
        <v/>
      </c>
      <c r="G33" s="47" t="str">
        <f ca="1"/>
        <v/>
      </c>
      <c r="H33" s="47" t="str">
        <f ca="1"/>
        <v/>
      </c>
      <c r="I33" s="47" t="str">
        <f ca="1"/>
        <v/>
      </c>
      <c r="J33" s="47" t="str">
        <f ca="1"/>
        <v/>
      </c>
      <c r="K33" s="47" t="str">
        <f ca="1"/>
        <v/>
      </c>
      <c r="L33" s="47" t="str">
        <f ca="1"/>
        <v/>
      </c>
      <c r="M33" s="54" t="str">
        <f ca="1"/>
        <v/>
      </c>
      <c r="N33" s="54" t="str">
        <f ca="1"/>
        <v/>
      </c>
      <c r="O33" s="47" t="str">
        <f ca="1"/>
        <v/>
      </c>
      <c r="P33" s="47" t="str">
        <f ca="1"/>
        <v/>
      </c>
      <c r="Q33" s="58" t="str">
        <f ca="1"/>
        <v/>
      </c>
    </row>
    <row r="34" spans="2:17" s="58" customFormat="1" x14ac:dyDescent="0.25">
      <c r="B34" s="55" t="str">
        <f ca="1"/>
        <v/>
      </c>
      <c r="C34" s="45" t="str">
        <f ca="1"/>
        <v/>
      </c>
      <c r="D34" s="43" t="str">
        <f ca="1"/>
        <v/>
      </c>
      <c r="E34" s="43" t="str">
        <f ca="1"/>
        <v/>
      </c>
      <c r="F34" s="45" t="str">
        <f ca="1"/>
        <v/>
      </c>
      <c r="G34" s="45" t="str">
        <f ca="1"/>
        <v/>
      </c>
      <c r="H34" s="45" t="str">
        <f ca="1"/>
        <v/>
      </c>
      <c r="I34" s="45" t="str">
        <f ca="1"/>
        <v/>
      </c>
      <c r="J34" s="45" t="str">
        <f ca="1"/>
        <v/>
      </c>
      <c r="K34" s="45" t="str">
        <f ca="1"/>
        <v/>
      </c>
      <c r="L34" s="45" t="str">
        <f ca="1"/>
        <v/>
      </c>
      <c r="M34" s="53" t="str">
        <f ca="1"/>
        <v/>
      </c>
      <c r="N34" s="53" t="str">
        <f ca="1"/>
        <v/>
      </c>
      <c r="O34" s="45" t="str">
        <f ca="1"/>
        <v/>
      </c>
      <c r="P34" s="45" t="str">
        <f ca="1"/>
        <v/>
      </c>
      <c r="Q34" s="58" t="str">
        <f ca="1"/>
        <v/>
      </c>
    </row>
    <row r="35" spans="2:17" s="58" customFormat="1" x14ac:dyDescent="0.25">
      <c r="B35" s="56" t="str">
        <f ca="1"/>
        <v/>
      </c>
      <c r="C35" s="47" t="str">
        <f ca="1"/>
        <v/>
      </c>
      <c r="D35" s="44" t="str">
        <f ca="1"/>
        <v/>
      </c>
      <c r="E35" s="44" t="str">
        <f ca="1"/>
        <v/>
      </c>
      <c r="F35" s="47" t="str">
        <f ca="1"/>
        <v/>
      </c>
      <c r="G35" s="47" t="str">
        <f ca="1"/>
        <v/>
      </c>
      <c r="H35" s="47" t="str">
        <f ca="1"/>
        <v/>
      </c>
      <c r="I35" s="47" t="str">
        <f ca="1"/>
        <v/>
      </c>
      <c r="J35" s="47" t="str">
        <f ca="1"/>
        <v/>
      </c>
      <c r="K35" s="47" t="str">
        <f ca="1"/>
        <v/>
      </c>
      <c r="L35" s="47" t="str">
        <f ca="1"/>
        <v/>
      </c>
      <c r="M35" s="54" t="str">
        <f ca="1"/>
        <v/>
      </c>
      <c r="N35" s="54" t="str">
        <f ca="1"/>
        <v/>
      </c>
      <c r="O35" s="47" t="str">
        <f ca="1"/>
        <v/>
      </c>
      <c r="P35" s="47" t="str">
        <f ca="1"/>
        <v/>
      </c>
      <c r="Q35" s="58" t="str">
        <f ca="1"/>
        <v/>
      </c>
    </row>
    <row r="36" spans="2:17" s="58" customFormat="1" x14ac:dyDescent="0.25">
      <c r="B36" s="55" t="str">
        <f ca="1"/>
        <v/>
      </c>
      <c r="C36" s="45" t="str">
        <f ca="1"/>
        <v/>
      </c>
      <c r="D36" s="43" t="str">
        <f ca="1"/>
        <v/>
      </c>
      <c r="E36" s="43" t="str">
        <f ca="1"/>
        <v/>
      </c>
      <c r="F36" s="45" t="str">
        <f ca="1"/>
        <v/>
      </c>
      <c r="G36" s="45" t="str">
        <f ca="1"/>
        <v/>
      </c>
      <c r="H36" s="45" t="str">
        <f ca="1"/>
        <v/>
      </c>
      <c r="I36" s="45" t="str">
        <f ca="1"/>
        <v/>
      </c>
      <c r="J36" s="45" t="str">
        <f ca="1"/>
        <v/>
      </c>
      <c r="K36" s="45" t="str">
        <f ca="1"/>
        <v/>
      </c>
      <c r="L36" s="45" t="str">
        <f ca="1"/>
        <v/>
      </c>
      <c r="M36" s="53" t="str">
        <f ca="1"/>
        <v/>
      </c>
      <c r="N36" s="53" t="str">
        <f ca="1"/>
        <v/>
      </c>
      <c r="O36" s="45" t="str">
        <f ca="1"/>
        <v/>
      </c>
      <c r="P36" s="45" t="str">
        <f ca="1"/>
        <v/>
      </c>
      <c r="Q36" s="58" t="str">
        <f ca="1"/>
        <v/>
      </c>
    </row>
    <row r="37" spans="2:17" s="58" customFormat="1" x14ac:dyDescent="0.25">
      <c r="B37" s="56" t="str">
        <f ca="1"/>
        <v/>
      </c>
      <c r="C37" s="47" t="str">
        <f ca="1"/>
        <v/>
      </c>
      <c r="D37" s="44" t="str">
        <f ca="1"/>
        <v/>
      </c>
      <c r="E37" s="44" t="str">
        <f ca="1"/>
        <v/>
      </c>
      <c r="F37" s="47" t="str">
        <f ca="1"/>
        <v/>
      </c>
      <c r="G37" s="47" t="str">
        <f ca="1"/>
        <v/>
      </c>
      <c r="H37" s="47" t="str">
        <f ca="1"/>
        <v/>
      </c>
      <c r="I37" s="47" t="str">
        <f ca="1"/>
        <v/>
      </c>
      <c r="J37" s="47" t="str">
        <f ca="1"/>
        <v/>
      </c>
      <c r="K37" s="47" t="str">
        <f ca="1"/>
        <v/>
      </c>
      <c r="L37" s="47" t="str">
        <f ca="1"/>
        <v/>
      </c>
      <c r="M37" s="54" t="str">
        <f ca="1"/>
        <v/>
      </c>
      <c r="N37" s="54" t="str">
        <f ca="1"/>
        <v/>
      </c>
      <c r="O37" s="47" t="str">
        <f ca="1"/>
        <v/>
      </c>
      <c r="P37" s="47" t="str">
        <f ca="1"/>
        <v/>
      </c>
      <c r="Q37" s="58" t="str">
        <f ca="1"/>
        <v/>
      </c>
    </row>
    <row r="38" spans="2:17" s="58" customFormat="1" x14ac:dyDescent="0.25">
      <c r="B38" s="55" t="str">
        <f ca="1"/>
        <v/>
      </c>
      <c r="C38" s="45" t="str">
        <f ca="1"/>
        <v/>
      </c>
      <c r="D38" s="43" t="str">
        <f ca="1"/>
        <v/>
      </c>
      <c r="E38" s="43" t="str">
        <f ca="1"/>
        <v/>
      </c>
      <c r="F38" s="45" t="str">
        <f ca="1"/>
        <v/>
      </c>
      <c r="G38" s="45" t="str">
        <f ca="1"/>
        <v/>
      </c>
      <c r="H38" s="45" t="str">
        <f ca="1"/>
        <v/>
      </c>
      <c r="I38" s="45" t="str">
        <f ca="1"/>
        <v/>
      </c>
      <c r="J38" s="45" t="str">
        <f ca="1"/>
        <v/>
      </c>
      <c r="K38" s="45" t="str">
        <f ca="1"/>
        <v/>
      </c>
      <c r="L38" s="45" t="str">
        <f ca="1"/>
        <v/>
      </c>
      <c r="M38" s="46" t="str">
        <f ca="1"/>
        <v/>
      </c>
      <c r="N38" s="46" t="str">
        <f ca="1"/>
        <v/>
      </c>
      <c r="O38" s="177" t="str">
        <f ca="1"/>
        <v/>
      </c>
      <c r="P38" s="177" t="str">
        <f ca="1"/>
        <v/>
      </c>
      <c r="Q38" s="58" t="str">
        <f ca="1"/>
        <v/>
      </c>
    </row>
    <row r="39" spans="2:17" s="58" customFormat="1" x14ac:dyDescent="0.25">
      <c r="B39" s="56" t="str">
        <f ca="1"/>
        <v/>
      </c>
      <c r="C39" s="47" t="str">
        <f ca="1"/>
        <v/>
      </c>
      <c r="D39" s="44" t="str">
        <f ca="1"/>
        <v/>
      </c>
      <c r="E39" s="44" t="str">
        <f ca="1"/>
        <v/>
      </c>
      <c r="F39" s="47" t="str">
        <f ca="1"/>
        <v/>
      </c>
      <c r="G39" s="47" t="str">
        <f ca="1"/>
        <v/>
      </c>
      <c r="H39" s="47" t="str">
        <f ca="1"/>
        <v/>
      </c>
      <c r="I39" s="47" t="str">
        <f ca="1"/>
        <v/>
      </c>
      <c r="J39" s="47" t="str">
        <f ca="1"/>
        <v/>
      </c>
      <c r="K39" s="47" t="str">
        <f ca="1"/>
        <v/>
      </c>
      <c r="L39" s="47" t="str">
        <f ca="1"/>
        <v/>
      </c>
      <c r="M39" s="54" t="str">
        <f ca="1"/>
        <v/>
      </c>
      <c r="N39" s="54" t="str">
        <f ca="1"/>
        <v/>
      </c>
      <c r="O39" s="47" t="str">
        <f ca="1"/>
        <v/>
      </c>
      <c r="P39" s="47" t="str">
        <f ca="1"/>
        <v/>
      </c>
      <c r="Q39" s="58" t="str">
        <f ca="1"/>
        <v/>
      </c>
    </row>
    <row r="40" spans="2:17" s="58" customFormat="1" x14ac:dyDescent="0.25">
      <c r="B40" s="55" t="str">
        <f ca="1"/>
        <v/>
      </c>
      <c r="C40" s="45" t="str">
        <f ca="1"/>
        <v/>
      </c>
      <c r="D40" s="43" t="str">
        <f ca="1"/>
        <v/>
      </c>
      <c r="E40" s="43" t="str">
        <f ca="1"/>
        <v/>
      </c>
      <c r="F40" s="45" t="str">
        <f ca="1"/>
        <v/>
      </c>
      <c r="G40" s="45" t="str">
        <f ca="1"/>
        <v/>
      </c>
      <c r="H40" s="45" t="str">
        <f ca="1"/>
        <v/>
      </c>
      <c r="I40" s="45" t="str">
        <f ca="1"/>
        <v/>
      </c>
      <c r="J40" s="45" t="str">
        <f ca="1"/>
        <v/>
      </c>
      <c r="K40" s="45" t="str">
        <f ca="1"/>
        <v/>
      </c>
      <c r="L40" s="45" t="str">
        <f ca="1"/>
        <v/>
      </c>
      <c r="M40" s="46" t="str">
        <f ca="1"/>
        <v/>
      </c>
      <c r="N40" s="46" t="str">
        <f ca="1"/>
        <v/>
      </c>
      <c r="O40" s="177" t="str">
        <f ca="1"/>
        <v/>
      </c>
      <c r="P40" s="177" t="str">
        <f ca="1"/>
        <v/>
      </c>
      <c r="Q40" s="58" t="str">
        <f ca="1"/>
        <v/>
      </c>
    </row>
    <row r="41" spans="2:17" s="58" customFormat="1" x14ac:dyDescent="0.25">
      <c r="B41" s="56" t="str">
        <f ca="1"/>
        <v/>
      </c>
      <c r="C41" s="47" t="str">
        <f ca="1"/>
        <v/>
      </c>
      <c r="D41" s="44" t="str">
        <f ca="1"/>
        <v/>
      </c>
      <c r="E41" s="44" t="str">
        <f ca="1"/>
        <v/>
      </c>
      <c r="F41" s="47" t="str">
        <f ca="1"/>
        <v/>
      </c>
      <c r="G41" s="47" t="str">
        <f ca="1"/>
        <v/>
      </c>
      <c r="H41" s="47" t="str">
        <f ca="1"/>
        <v/>
      </c>
      <c r="I41" s="47" t="str">
        <f ca="1"/>
        <v/>
      </c>
      <c r="J41" s="47" t="str">
        <f ca="1"/>
        <v/>
      </c>
      <c r="K41" s="47" t="str">
        <f ca="1"/>
        <v/>
      </c>
      <c r="L41" s="47" t="str">
        <f ca="1"/>
        <v/>
      </c>
      <c r="M41" s="54" t="str">
        <f ca="1"/>
        <v/>
      </c>
      <c r="N41" s="54" t="str">
        <f ca="1"/>
        <v/>
      </c>
      <c r="O41" s="47" t="str">
        <f ca="1"/>
        <v/>
      </c>
      <c r="P41" s="47" t="str">
        <f ca="1"/>
        <v/>
      </c>
      <c r="Q41" s="58" t="str">
        <f ca="1"/>
        <v/>
      </c>
    </row>
    <row r="42" spans="2:17" s="58" customFormat="1" x14ac:dyDescent="0.25">
      <c r="B42" s="55" t="str">
        <f ca="1"/>
        <v/>
      </c>
      <c r="C42" s="45" t="str">
        <f ca="1"/>
        <v/>
      </c>
      <c r="D42" s="43" t="str">
        <f ca="1"/>
        <v/>
      </c>
      <c r="E42" s="43" t="str">
        <f ca="1"/>
        <v/>
      </c>
      <c r="F42" s="45" t="str">
        <f ca="1"/>
        <v/>
      </c>
      <c r="G42" s="45" t="str">
        <f ca="1"/>
        <v/>
      </c>
      <c r="H42" s="45" t="str">
        <f ca="1"/>
        <v/>
      </c>
      <c r="I42" s="45" t="str">
        <f ca="1"/>
        <v/>
      </c>
      <c r="J42" s="45" t="str">
        <f ca="1"/>
        <v/>
      </c>
      <c r="K42" s="45" t="str">
        <f ca="1"/>
        <v/>
      </c>
      <c r="L42" s="45" t="str">
        <f ca="1"/>
        <v/>
      </c>
      <c r="M42" s="46" t="str">
        <f ca="1"/>
        <v/>
      </c>
      <c r="N42" s="46" t="str">
        <f ca="1"/>
        <v/>
      </c>
      <c r="O42" s="177" t="str">
        <f ca="1"/>
        <v/>
      </c>
      <c r="P42" s="177" t="str">
        <f ca="1"/>
        <v/>
      </c>
      <c r="Q42" s="58" t="str">
        <f ca="1"/>
        <v/>
      </c>
    </row>
    <row r="43" spans="2:17" s="58" customFormat="1" x14ac:dyDescent="0.25">
      <c r="B43" s="56" t="str">
        <f ca="1"/>
        <v/>
      </c>
      <c r="C43" s="47" t="str">
        <f ca="1"/>
        <v/>
      </c>
      <c r="D43" s="44" t="str">
        <f ca="1"/>
        <v/>
      </c>
      <c r="E43" s="44" t="str">
        <f ca="1"/>
        <v/>
      </c>
      <c r="F43" s="47" t="str">
        <f ca="1"/>
        <v/>
      </c>
      <c r="G43" s="47" t="str">
        <f ca="1"/>
        <v/>
      </c>
      <c r="H43" s="47" t="str">
        <f ca="1"/>
        <v/>
      </c>
      <c r="I43" s="47" t="str">
        <f ca="1"/>
        <v/>
      </c>
      <c r="J43" s="47" t="str">
        <f ca="1"/>
        <v/>
      </c>
      <c r="K43" s="47" t="str">
        <f ca="1"/>
        <v/>
      </c>
      <c r="L43" s="47" t="str">
        <f ca="1"/>
        <v/>
      </c>
      <c r="M43" s="54" t="str">
        <f ca="1"/>
        <v/>
      </c>
      <c r="N43" s="54" t="str">
        <f ca="1"/>
        <v/>
      </c>
      <c r="O43" s="47" t="str">
        <f ca="1"/>
        <v/>
      </c>
      <c r="P43" s="47" t="str">
        <f ca="1"/>
        <v/>
      </c>
      <c r="Q43" s="58" t="str">
        <f ca="1"/>
        <v/>
      </c>
    </row>
    <row r="44" spans="2:17" s="58" customFormat="1" x14ac:dyDescent="0.25">
      <c r="B44" s="55" t="str">
        <f ca="1"/>
        <v/>
      </c>
      <c r="C44" s="45" t="str">
        <f ca="1"/>
        <v/>
      </c>
      <c r="D44" s="43" t="str">
        <f ca="1"/>
        <v/>
      </c>
      <c r="E44" s="43" t="str">
        <f ca="1"/>
        <v/>
      </c>
      <c r="F44" s="45" t="str">
        <f ca="1"/>
        <v/>
      </c>
      <c r="G44" s="45" t="str">
        <f ca="1"/>
        <v/>
      </c>
      <c r="H44" s="45" t="str">
        <f ca="1"/>
        <v/>
      </c>
      <c r="I44" s="45" t="str">
        <f ca="1"/>
        <v/>
      </c>
      <c r="J44" s="45" t="str">
        <f ca="1"/>
        <v/>
      </c>
      <c r="K44" s="45" t="str">
        <f ca="1"/>
        <v/>
      </c>
      <c r="L44" s="45" t="str">
        <f ca="1"/>
        <v/>
      </c>
      <c r="M44" s="46" t="str">
        <f ca="1"/>
        <v/>
      </c>
      <c r="N44" s="46" t="str">
        <f ca="1"/>
        <v/>
      </c>
      <c r="O44" s="177" t="str">
        <f ca="1"/>
        <v/>
      </c>
      <c r="P44" s="177" t="str">
        <f ca="1"/>
        <v/>
      </c>
      <c r="Q44" s="58" t="str">
        <f ca="1"/>
        <v/>
      </c>
    </row>
    <row r="45" spans="2:17" s="58" customFormat="1" x14ac:dyDescent="0.25">
      <c r="B45" s="56" t="str">
        <f ca="1"/>
        <v/>
      </c>
      <c r="C45" s="47" t="str">
        <f ca="1"/>
        <v/>
      </c>
      <c r="D45" s="44" t="str">
        <f ca="1"/>
        <v/>
      </c>
      <c r="E45" s="44" t="str">
        <f ca="1"/>
        <v/>
      </c>
      <c r="F45" s="47" t="str">
        <f ca="1"/>
        <v/>
      </c>
      <c r="G45" s="47" t="str">
        <f ca="1"/>
        <v/>
      </c>
      <c r="H45" s="47" t="str">
        <f ca="1"/>
        <v/>
      </c>
      <c r="I45" s="47" t="str">
        <f ca="1"/>
        <v/>
      </c>
      <c r="J45" s="47" t="str">
        <f ca="1"/>
        <v/>
      </c>
      <c r="K45" s="47" t="str">
        <f ca="1"/>
        <v/>
      </c>
      <c r="L45" s="47" t="str">
        <f ca="1"/>
        <v/>
      </c>
      <c r="M45" s="54" t="str">
        <f ca="1"/>
        <v/>
      </c>
      <c r="N45" s="54" t="str">
        <f ca="1"/>
        <v/>
      </c>
      <c r="O45" s="47" t="str">
        <f ca="1"/>
        <v/>
      </c>
      <c r="P45" s="47" t="str">
        <f ca="1"/>
        <v/>
      </c>
      <c r="Q45" s="58" t="str">
        <f ca="1"/>
        <v/>
      </c>
    </row>
    <row r="46" spans="2:17" s="58" customFormat="1" x14ac:dyDescent="0.25">
      <c r="B46" s="55" t="str">
        <f ca="1"/>
        <v/>
      </c>
      <c r="C46" s="45" t="str">
        <f ca="1"/>
        <v/>
      </c>
      <c r="D46" s="43" t="str">
        <f ca="1"/>
        <v/>
      </c>
      <c r="E46" s="43" t="str">
        <f ca="1"/>
        <v/>
      </c>
      <c r="F46" s="45" t="str">
        <f ca="1"/>
        <v/>
      </c>
      <c r="G46" s="45" t="str">
        <f ca="1"/>
        <v/>
      </c>
      <c r="H46" s="45" t="str">
        <f ca="1"/>
        <v/>
      </c>
      <c r="I46" s="45" t="str">
        <f ca="1"/>
        <v/>
      </c>
      <c r="J46" s="45" t="str">
        <f ca="1"/>
        <v/>
      </c>
      <c r="K46" s="45" t="str">
        <f ca="1"/>
        <v/>
      </c>
      <c r="L46" s="45" t="str">
        <f ca="1"/>
        <v/>
      </c>
      <c r="M46" s="46" t="str">
        <f ca="1"/>
        <v/>
      </c>
      <c r="N46" s="46" t="str">
        <f ca="1"/>
        <v/>
      </c>
      <c r="O46" s="177" t="str">
        <f ca="1"/>
        <v/>
      </c>
      <c r="P46" s="177" t="str">
        <f ca="1"/>
        <v/>
      </c>
      <c r="Q46" s="58" t="str">
        <f ca="1"/>
        <v/>
      </c>
    </row>
    <row r="47" spans="2:17" s="58" customFormat="1" x14ac:dyDescent="0.25">
      <c r="B47" s="56" t="str">
        <f ca="1"/>
        <v/>
      </c>
      <c r="C47" s="47" t="str">
        <f ca="1"/>
        <v/>
      </c>
      <c r="D47" s="44" t="str">
        <f ca="1"/>
        <v/>
      </c>
      <c r="E47" s="44" t="str">
        <f ca="1"/>
        <v/>
      </c>
      <c r="F47" s="47" t="str">
        <f ca="1"/>
        <v/>
      </c>
      <c r="G47" s="47" t="str">
        <f ca="1"/>
        <v/>
      </c>
      <c r="H47" s="47" t="str">
        <f ca="1"/>
        <v/>
      </c>
      <c r="I47" s="47" t="str">
        <f ca="1"/>
        <v/>
      </c>
      <c r="J47" s="47" t="str">
        <f ca="1"/>
        <v/>
      </c>
      <c r="K47" s="47" t="str">
        <f ca="1"/>
        <v/>
      </c>
      <c r="L47" s="47" t="str">
        <f ca="1"/>
        <v/>
      </c>
      <c r="M47" s="54" t="str">
        <f ca="1"/>
        <v/>
      </c>
      <c r="N47" s="54" t="str">
        <f ca="1"/>
        <v/>
      </c>
      <c r="O47" s="47" t="str">
        <f ca="1"/>
        <v/>
      </c>
      <c r="P47" s="47" t="str">
        <f ca="1"/>
        <v/>
      </c>
      <c r="Q47" s="58" t="str">
        <f ca="1"/>
        <v/>
      </c>
    </row>
    <row r="48" spans="2:17" s="58" customFormat="1" x14ac:dyDescent="0.25">
      <c r="B48" s="55" t="str">
        <f ca="1"/>
        <v/>
      </c>
      <c r="C48" s="45" t="str">
        <f ca="1"/>
        <v/>
      </c>
      <c r="D48" s="43" t="str">
        <f ca="1"/>
        <v/>
      </c>
      <c r="E48" s="43" t="str">
        <f ca="1"/>
        <v/>
      </c>
      <c r="F48" s="45" t="str">
        <f ca="1"/>
        <v/>
      </c>
      <c r="G48" s="45" t="str">
        <f ca="1"/>
        <v/>
      </c>
      <c r="H48" s="45" t="str">
        <f ca="1"/>
        <v/>
      </c>
      <c r="I48" s="45" t="str">
        <f ca="1"/>
        <v/>
      </c>
      <c r="J48" s="45" t="str">
        <f ca="1"/>
        <v/>
      </c>
      <c r="K48" s="45" t="str">
        <f ca="1"/>
        <v/>
      </c>
      <c r="L48" s="45" t="str">
        <f ca="1"/>
        <v/>
      </c>
      <c r="M48" s="46" t="str">
        <f ca="1"/>
        <v/>
      </c>
      <c r="N48" s="46" t="str">
        <f ca="1"/>
        <v/>
      </c>
      <c r="O48" s="177" t="str">
        <f ca="1"/>
        <v/>
      </c>
      <c r="P48" s="177" t="str">
        <f ca="1"/>
        <v/>
      </c>
      <c r="Q48" s="58" t="str">
        <f ca="1"/>
        <v/>
      </c>
    </row>
    <row r="49" spans="2:17" s="58" customFormat="1" x14ac:dyDescent="0.25">
      <c r="B49" s="56" t="str">
        <f ca="1"/>
        <v/>
      </c>
      <c r="C49" s="47" t="str">
        <f ca="1"/>
        <v/>
      </c>
      <c r="D49" s="44" t="str">
        <f ca="1"/>
        <v/>
      </c>
      <c r="E49" s="44" t="str">
        <f ca="1"/>
        <v/>
      </c>
      <c r="F49" s="47" t="str">
        <f ca="1"/>
        <v/>
      </c>
      <c r="G49" s="47" t="str">
        <f ca="1"/>
        <v/>
      </c>
      <c r="H49" s="47" t="str">
        <f ca="1"/>
        <v/>
      </c>
      <c r="I49" s="47" t="str">
        <f ca="1"/>
        <v/>
      </c>
      <c r="J49" s="47" t="str">
        <f ca="1"/>
        <v/>
      </c>
      <c r="K49" s="47" t="str">
        <f ca="1"/>
        <v/>
      </c>
      <c r="L49" s="47" t="str">
        <f ca="1"/>
        <v/>
      </c>
      <c r="M49" s="54" t="str">
        <f ca="1"/>
        <v/>
      </c>
      <c r="N49" s="54" t="str">
        <f ca="1"/>
        <v/>
      </c>
      <c r="O49" s="47" t="str">
        <f ca="1"/>
        <v/>
      </c>
      <c r="P49" s="47" t="str">
        <f ca="1"/>
        <v/>
      </c>
      <c r="Q49" s="58" t="str">
        <f ca="1"/>
        <v/>
      </c>
    </row>
    <row r="50" spans="2:17" s="58" customFormat="1" x14ac:dyDescent="0.25">
      <c r="B50" s="55" t="str">
        <f ca="1"/>
        <v/>
      </c>
      <c r="C50" s="45" t="str">
        <f ca="1"/>
        <v/>
      </c>
      <c r="D50" s="43" t="str">
        <f ca="1"/>
        <v/>
      </c>
      <c r="E50" s="43" t="str">
        <f ca="1"/>
        <v/>
      </c>
      <c r="F50" s="45" t="str">
        <f ca="1"/>
        <v/>
      </c>
      <c r="G50" s="45" t="str">
        <f ca="1"/>
        <v/>
      </c>
      <c r="H50" s="45" t="str">
        <f ca="1"/>
        <v/>
      </c>
      <c r="I50" s="45" t="str">
        <f ca="1"/>
        <v/>
      </c>
      <c r="J50" s="45" t="str">
        <f ca="1"/>
        <v/>
      </c>
      <c r="K50" s="45" t="str">
        <f ca="1"/>
        <v/>
      </c>
      <c r="L50" s="45" t="str">
        <f ca="1"/>
        <v/>
      </c>
      <c r="M50" s="46" t="str">
        <f ca="1"/>
        <v/>
      </c>
      <c r="N50" s="46" t="str">
        <f ca="1"/>
        <v/>
      </c>
      <c r="O50" s="177" t="str">
        <f ca="1"/>
        <v/>
      </c>
      <c r="P50" s="177" t="str">
        <f ca="1"/>
        <v/>
      </c>
      <c r="Q50" s="58" t="str">
        <f ca="1"/>
        <v/>
      </c>
    </row>
    <row r="51" spans="2:17" s="58" customFormat="1" x14ac:dyDescent="0.25">
      <c r="B51" s="56" t="str">
        <f ca="1"/>
        <v/>
      </c>
      <c r="C51" s="47" t="str">
        <f ca="1"/>
        <v/>
      </c>
      <c r="D51" s="44" t="str">
        <f ca="1"/>
        <v/>
      </c>
      <c r="E51" s="44" t="str">
        <f ca="1"/>
        <v/>
      </c>
      <c r="F51" s="47" t="str">
        <f ca="1"/>
        <v/>
      </c>
      <c r="G51" s="47" t="str">
        <f ca="1"/>
        <v/>
      </c>
      <c r="H51" s="47" t="str">
        <f ca="1"/>
        <v/>
      </c>
      <c r="I51" s="47" t="str">
        <f ca="1"/>
        <v/>
      </c>
      <c r="J51" s="47" t="str">
        <f ca="1"/>
        <v/>
      </c>
      <c r="K51" s="47" t="str">
        <f ca="1"/>
        <v/>
      </c>
      <c r="L51" s="47" t="str">
        <f ca="1"/>
        <v/>
      </c>
      <c r="M51" s="54" t="str">
        <f ca="1"/>
        <v/>
      </c>
      <c r="N51" s="54" t="str">
        <f ca="1"/>
        <v/>
      </c>
      <c r="O51" s="47" t="str">
        <f ca="1"/>
        <v/>
      </c>
      <c r="P51" s="47" t="str">
        <f ca="1"/>
        <v/>
      </c>
      <c r="Q51" s="58" t="str">
        <f ca="1"/>
        <v/>
      </c>
    </row>
    <row r="52" spans="2:17" s="58" customFormat="1" x14ac:dyDescent="0.25">
      <c r="B52" s="55" t="str">
        <f ca="1"/>
        <v/>
      </c>
      <c r="C52" s="45" t="str">
        <f ca="1"/>
        <v/>
      </c>
      <c r="D52" s="43" t="str">
        <f ca="1"/>
        <v/>
      </c>
      <c r="E52" s="43" t="str">
        <f ca="1"/>
        <v/>
      </c>
      <c r="F52" s="45" t="str">
        <f ca="1"/>
        <v/>
      </c>
      <c r="G52" s="45" t="str">
        <f ca="1"/>
        <v/>
      </c>
      <c r="H52" s="45" t="str">
        <f ca="1"/>
        <v/>
      </c>
      <c r="I52" s="45" t="str">
        <f ca="1"/>
        <v/>
      </c>
      <c r="J52" s="45" t="str">
        <f ca="1"/>
        <v/>
      </c>
      <c r="K52" s="45" t="str">
        <f ca="1"/>
        <v/>
      </c>
      <c r="L52" s="45" t="str">
        <f ca="1"/>
        <v/>
      </c>
      <c r="M52" s="46" t="str">
        <f ca="1"/>
        <v/>
      </c>
      <c r="N52" s="46" t="str">
        <f ca="1"/>
        <v/>
      </c>
      <c r="O52" s="177" t="str">
        <f ca="1"/>
        <v/>
      </c>
      <c r="P52" s="177" t="str">
        <f ca="1"/>
        <v/>
      </c>
      <c r="Q52" s="58" t="str">
        <f ca="1"/>
        <v/>
      </c>
    </row>
    <row r="53" spans="2:17" s="58" customFormat="1" x14ac:dyDescent="0.25">
      <c r="B53" s="56" t="str">
        <f ca="1"/>
        <v/>
      </c>
      <c r="C53" s="47" t="str">
        <f ca="1"/>
        <v/>
      </c>
      <c r="D53" s="44" t="str">
        <f ca="1"/>
        <v/>
      </c>
      <c r="E53" s="44" t="str">
        <f ca="1"/>
        <v/>
      </c>
      <c r="F53" s="47" t="str">
        <f ca="1"/>
        <v/>
      </c>
      <c r="G53" s="47" t="str">
        <f ca="1"/>
        <v/>
      </c>
      <c r="H53" s="47" t="str">
        <f ca="1"/>
        <v/>
      </c>
      <c r="I53" s="47" t="str">
        <f ca="1"/>
        <v/>
      </c>
      <c r="J53" s="47" t="str">
        <f ca="1"/>
        <v/>
      </c>
      <c r="K53" s="47" t="str">
        <f ca="1"/>
        <v/>
      </c>
      <c r="L53" s="47" t="str">
        <f ca="1"/>
        <v/>
      </c>
      <c r="M53" s="54" t="str">
        <f ca="1"/>
        <v/>
      </c>
      <c r="N53" s="54" t="str">
        <f ca="1"/>
        <v/>
      </c>
      <c r="O53" s="47" t="str">
        <f ca="1"/>
        <v/>
      </c>
      <c r="P53" s="47" t="str">
        <f ca="1"/>
        <v/>
      </c>
      <c r="Q53" s="58" t="str">
        <f ca="1"/>
        <v/>
      </c>
    </row>
    <row r="54" spans="2:17" s="58" customFormat="1" x14ac:dyDescent="0.25">
      <c r="B54" s="55" t="str">
        <f ca="1"/>
        <v/>
      </c>
      <c r="C54" s="45" t="str">
        <f ca="1"/>
        <v/>
      </c>
      <c r="D54" s="43" t="str">
        <f ca="1"/>
        <v/>
      </c>
      <c r="E54" s="43" t="str">
        <f ca="1"/>
        <v/>
      </c>
      <c r="F54" s="45" t="str">
        <f ca="1"/>
        <v/>
      </c>
      <c r="G54" s="45" t="str">
        <f ca="1"/>
        <v/>
      </c>
      <c r="H54" s="45" t="str">
        <f ca="1"/>
        <v/>
      </c>
      <c r="I54" s="45" t="str">
        <f ca="1"/>
        <v/>
      </c>
      <c r="J54" s="45" t="str">
        <f ca="1"/>
        <v/>
      </c>
      <c r="K54" s="45" t="str">
        <f ca="1"/>
        <v/>
      </c>
      <c r="L54" s="45" t="str">
        <f ca="1"/>
        <v/>
      </c>
      <c r="M54" s="46" t="str">
        <f ca="1"/>
        <v/>
      </c>
      <c r="N54" s="46" t="str">
        <f ca="1"/>
        <v/>
      </c>
      <c r="O54" s="177" t="str">
        <f ca="1"/>
        <v/>
      </c>
      <c r="P54" s="177" t="str">
        <f ca="1"/>
        <v/>
      </c>
      <c r="Q54" s="58" t="str">
        <f ca="1"/>
        <v/>
      </c>
    </row>
    <row r="55" spans="2:17" s="58" customFormat="1" x14ac:dyDescent="0.25">
      <c r="B55" s="56" t="str">
        <f ca="1"/>
        <v/>
      </c>
      <c r="C55" s="47" t="str">
        <f ca="1"/>
        <v/>
      </c>
      <c r="D55" s="44" t="str">
        <f ca="1"/>
        <v/>
      </c>
      <c r="E55" s="44" t="str">
        <f ca="1"/>
        <v/>
      </c>
      <c r="F55" s="47" t="str">
        <f ca="1"/>
        <v/>
      </c>
      <c r="G55" s="47" t="str">
        <f ca="1"/>
        <v/>
      </c>
      <c r="H55" s="47" t="str">
        <f ca="1"/>
        <v/>
      </c>
      <c r="I55" s="47" t="str">
        <f ca="1"/>
        <v/>
      </c>
      <c r="J55" s="47" t="str">
        <f ca="1"/>
        <v/>
      </c>
      <c r="K55" s="47" t="str">
        <f ca="1"/>
        <v/>
      </c>
      <c r="L55" s="47" t="str">
        <f ca="1"/>
        <v/>
      </c>
      <c r="M55" s="54" t="str">
        <f ca="1"/>
        <v/>
      </c>
      <c r="N55" s="54" t="str">
        <f ca="1"/>
        <v/>
      </c>
      <c r="O55" s="47" t="str">
        <f ca="1"/>
        <v/>
      </c>
      <c r="P55" s="47" t="str">
        <f ca="1"/>
        <v/>
      </c>
      <c r="Q55" s="58" t="str">
        <f ca="1"/>
        <v/>
      </c>
    </row>
    <row r="56" spans="2:17" s="58" customFormat="1" x14ac:dyDescent="0.25">
      <c r="B56" s="55" t="str">
        <f ca="1"/>
        <v/>
      </c>
      <c r="C56" s="45" t="str">
        <f ca="1"/>
        <v/>
      </c>
      <c r="D56" s="43" t="str">
        <f ca="1"/>
        <v/>
      </c>
      <c r="E56" s="43" t="str">
        <f ca="1"/>
        <v/>
      </c>
      <c r="F56" s="45" t="str">
        <f ca="1"/>
        <v/>
      </c>
      <c r="G56" s="45" t="str">
        <f ca="1"/>
        <v/>
      </c>
      <c r="H56" s="45" t="str">
        <f ca="1"/>
        <v/>
      </c>
      <c r="I56" s="45" t="str">
        <f ca="1"/>
        <v/>
      </c>
      <c r="J56" s="45" t="str">
        <f ca="1"/>
        <v/>
      </c>
      <c r="K56" s="45" t="str">
        <f ca="1"/>
        <v/>
      </c>
      <c r="L56" s="45" t="str">
        <f ca="1"/>
        <v/>
      </c>
      <c r="M56" s="46" t="str">
        <f ca="1"/>
        <v/>
      </c>
      <c r="N56" s="46" t="str">
        <f ca="1"/>
        <v/>
      </c>
      <c r="O56" s="177" t="str">
        <f ca="1"/>
        <v/>
      </c>
      <c r="P56" s="177" t="str">
        <f ca="1"/>
        <v/>
      </c>
      <c r="Q56" s="58" t="str">
        <f ca="1"/>
        <v/>
      </c>
    </row>
    <row r="57" spans="2:17" s="58" customFormat="1" x14ac:dyDescent="0.25">
      <c r="B57" s="56" t="str">
        <f ca="1"/>
        <v/>
      </c>
      <c r="C57" s="47" t="str">
        <f ca="1"/>
        <v/>
      </c>
      <c r="D57" s="44" t="str">
        <f ca="1"/>
        <v/>
      </c>
      <c r="E57" s="44" t="str">
        <f ca="1"/>
        <v/>
      </c>
      <c r="F57" s="47" t="str">
        <f ca="1"/>
        <v/>
      </c>
      <c r="G57" s="47" t="str">
        <f ca="1"/>
        <v/>
      </c>
      <c r="H57" s="47" t="str">
        <f ca="1"/>
        <v/>
      </c>
      <c r="I57" s="47" t="str">
        <f ca="1"/>
        <v/>
      </c>
      <c r="J57" s="47" t="str">
        <f ca="1"/>
        <v/>
      </c>
      <c r="K57" s="47" t="str">
        <f ca="1"/>
        <v/>
      </c>
      <c r="L57" s="47" t="str">
        <f ca="1"/>
        <v/>
      </c>
      <c r="M57" s="54" t="str">
        <f ca="1"/>
        <v/>
      </c>
      <c r="N57" s="54" t="str">
        <f ca="1"/>
        <v/>
      </c>
      <c r="O57" s="47" t="str">
        <f ca="1"/>
        <v/>
      </c>
      <c r="P57" s="47" t="str">
        <f ca="1"/>
        <v/>
      </c>
      <c r="Q57" s="58" t="str">
        <f ca="1"/>
        <v/>
      </c>
    </row>
    <row r="58" spans="2:17" s="58" customFormat="1" x14ac:dyDescent="0.25">
      <c r="B58" s="55" t="str">
        <f ca="1"/>
        <v/>
      </c>
      <c r="C58" s="45" t="str">
        <f ca="1"/>
        <v/>
      </c>
      <c r="D58" s="43" t="str">
        <f ca="1"/>
        <v/>
      </c>
      <c r="E58" s="43" t="str">
        <f ca="1"/>
        <v/>
      </c>
      <c r="F58" s="45" t="str">
        <f ca="1"/>
        <v/>
      </c>
      <c r="G58" s="45" t="str">
        <f ca="1"/>
        <v/>
      </c>
      <c r="H58" s="45" t="str">
        <f ca="1"/>
        <v/>
      </c>
      <c r="I58" s="45" t="str">
        <f ca="1"/>
        <v/>
      </c>
      <c r="J58" s="45" t="str">
        <f ca="1"/>
        <v/>
      </c>
      <c r="K58" s="45" t="str">
        <f ca="1"/>
        <v/>
      </c>
      <c r="L58" s="45" t="str">
        <f ca="1"/>
        <v/>
      </c>
      <c r="M58" s="46" t="str">
        <f ca="1"/>
        <v/>
      </c>
      <c r="N58" s="46" t="str">
        <f ca="1"/>
        <v/>
      </c>
      <c r="O58" s="177" t="str">
        <f ca="1"/>
        <v/>
      </c>
      <c r="P58" s="177" t="str">
        <f ca="1"/>
        <v/>
      </c>
      <c r="Q58" s="58" t="str">
        <f ca="1"/>
        <v/>
      </c>
    </row>
    <row r="59" spans="2:17" s="58" customFormat="1" x14ac:dyDescent="0.25">
      <c r="B59" s="56" t="str">
        <f ca="1"/>
        <v/>
      </c>
      <c r="C59" s="47" t="str">
        <f ca="1"/>
        <v/>
      </c>
      <c r="D59" s="44" t="str">
        <f ca="1"/>
        <v/>
      </c>
      <c r="E59" s="44" t="str">
        <f ca="1"/>
        <v/>
      </c>
      <c r="F59" s="47" t="str">
        <f ca="1"/>
        <v/>
      </c>
      <c r="G59" s="47" t="str">
        <f ca="1"/>
        <v/>
      </c>
      <c r="H59" s="47" t="str">
        <f ca="1"/>
        <v/>
      </c>
      <c r="I59" s="47" t="str">
        <f ca="1"/>
        <v/>
      </c>
      <c r="J59" s="47" t="str">
        <f ca="1"/>
        <v/>
      </c>
      <c r="K59" s="47" t="str">
        <f ca="1"/>
        <v/>
      </c>
      <c r="L59" s="47" t="str">
        <f ca="1"/>
        <v/>
      </c>
      <c r="M59" s="54" t="str">
        <f ca="1"/>
        <v/>
      </c>
      <c r="N59" s="54" t="str">
        <f ca="1"/>
        <v/>
      </c>
      <c r="O59" s="47" t="str">
        <f ca="1"/>
        <v/>
      </c>
      <c r="P59" s="47" t="str">
        <f ca="1"/>
        <v/>
      </c>
      <c r="Q59" s="58" t="str">
        <f ca="1"/>
        <v/>
      </c>
    </row>
    <row r="60" spans="2:17" s="58" customFormat="1" x14ac:dyDescent="0.25">
      <c r="B60" s="55" t="str">
        <f ca="1"/>
        <v/>
      </c>
      <c r="C60" s="45" t="str">
        <f ca="1"/>
        <v/>
      </c>
      <c r="D60" s="43" t="str">
        <f ca="1"/>
        <v/>
      </c>
      <c r="E60" s="43" t="str">
        <f ca="1"/>
        <v/>
      </c>
      <c r="F60" s="45" t="str">
        <f ca="1"/>
        <v/>
      </c>
      <c r="G60" s="45" t="str">
        <f ca="1"/>
        <v/>
      </c>
      <c r="H60" s="45" t="str">
        <f ca="1"/>
        <v/>
      </c>
      <c r="I60" s="45" t="str">
        <f ca="1"/>
        <v/>
      </c>
      <c r="J60" s="45" t="str">
        <f ca="1"/>
        <v/>
      </c>
      <c r="K60" s="45" t="str">
        <f ca="1"/>
        <v/>
      </c>
      <c r="L60" s="45" t="str">
        <f ca="1"/>
        <v/>
      </c>
      <c r="M60" s="46" t="str">
        <f ca="1"/>
        <v/>
      </c>
      <c r="N60" s="46" t="str">
        <f ca="1"/>
        <v/>
      </c>
      <c r="O60" s="177" t="str">
        <f ca="1"/>
        <v/>
      </c>
      <c r="P60" s="177" t="str">
        <f ca="1"/>
        <v/>
      </c>
      <c r="Q60" s="58" t="str">
        <f ca="1"/>
        <v/>
      </c>
    </row>
    <row r="61" spans="2:17" s="58" customFormat="1" x14ac:dyDescent="0.25">
      <c r="B61" s="56" t="str">
        <f ca="1"/>
        <v/>
      </c>
      <c r="C61" s="47" t="str">
        <f ca="1"/>
        <v/>
      </c>
      <c r="D61" s="44" t="str">
        <f ca="1"/>
        <v/>
      </c>
      <c r="E61" s="44" t="str">
        <f ca="1"/>
        <v/>
      </c>
      <c r="F61" s="47" t="str">
        <f ca="1"/>
        <v/>
      </c>
      <c r="G61" s="47" t="str">
        <f ca="1"/>
        <v/>
      </c>
      <c r="H61" s="47" t="str">
        <f ca="1"/>
        <v/>
      </c>
      <c r="I61" s="47" t="str">
        <f ca="1"/>
        <v/>
      </c>
      <c r="J61" s="47" t="str">
        <f ca="1"/>
        <v/>
      </c>
      <c r="K61" s="47" t="str">
        <f ca="1"/>
        <v/>
      </c>
      <c r="L61" s="47" t="str">
        <f ca="1"/>
        <v/>
      </c>
      <c r="M61" s="54" t="str">
        <f ca="1"/>
        <v/>
      </c>
      <c r="N61" s="54" t="str">
        <f ca="1"/>
        <v/>
      </c>
      <c r="O61" s="47" t="str">
        <f ca="1"/>
        <v/>
      </c>
      <c r="P61" s="47" t="str">
        <f ca="1"/>
        <v/>
      </c>
      <c r="Q61" s="58" t="str">
        <f ca="1"/>
        <v/>
      </c>
    </row>
    <row r="62" spans="2:17" s="58" customFormat="1" x14ac:dyDescent="0.25">
      <c r="B62" s="55" t="str">
        <f ca="1"/>
        <v/>
      </c>
      <c r="C62" s="45" t="str">
        <f ca="1"/>
        <v/>
      </c>
      <c r="D62" s="43" t="str">
        <f ca="1"/>
        <v/>
      </c>
      <c r="E62" s="43" t="str">
        <f ca="1"/>
        <v/>
      </c>
      <c r="F62" s="45" t="str">
        <f ca="1"/>
        <v/>
      </c>
      <c r="G62" s="45" t="str">
        <f ca="1"/>
        <v/>
      </c>
      <c r="H62" s="45" t="str">
        <f ca="1"/>
        <v/>
      </c>
      <c r="I62" s="45" t="str">
        <f ca="1"/>
        <v/>
      </c>
      <c r="J62" s="45" t="str">
        <f ca="1"/>
        <v/>
      </c>
      <c r="K62" s="45" t="str">
        <f ca="1"/>
        <v/>
      </c>
      <c r="L62" s="45" t="str">
        <f ca="1"/>
        <v/>
      </c>
      <c r="M62" s="46" t="str">
        <f ca="1"/>
        <v/>
      </c>
      <c r="N62" s="46" t="str">
        <f ca="1"/>
        <v/>
      </c>
      <c r="O62" s="177" t="str">
        <f ca="1"/>
        <v/>
      </c>
      <c r="P62" s="177" t="str">
        <f ca="1"/>
        <v/>
      </c>
      <c r="Q62" s="58" t="str">
        <f ca="1"/>
        <v/>
      </c>
    </row>
    <row r="63" spans="2:17" s="58" customFormat="1" x14ac:dyDescent="0.25">
      <c r="B63" s="56" t="str">
        <f ca="1"/>
        <v/>
      </c>
      <c r="C63" s="47" t="str">
        <f ca="1"/>
        <v/>
      </c>
      <c r="D63" s="44" t="str">
        <f ca="1"/>
        <v/>
      </c>
      <c r="E63" s="44" t="str">
        <f ca="1"/>
        <v/>
      </c>
      <c r="F63" s="47" t="str">
        <f ca="1"/>
        <v/>
      </c>
      <c r="G63" s="47" t="str">
        <f ca="1"/>
        <v/>
      </c>
      <c r="H63" s="47" t="str">
        <f ca="1"/>
        <v/>
      </c>
      <c r="I63" s="47" t="str">
        <f ca="1"/>
        <v/>
      </c>
      <c r="J63" s="47" t="str">
        <f ca="1"/>
        <v/>
      </c>
      <c r="K63" s="47" t="str">
        <f ca="1"/>
        <v/>
      </c>
      <c r="L63" s="47" t="str">
        <f ca="1"/>
        <v/>
      </c>
      <c r="M63" s="54" t="str">
        <f ca="1"/>
        <v/>
      </c>
      <c r="N63" s="54" t="str">
        <f ca="1"/>
        <v/>
      </c>
      <c r="O63" s="47" t="str">
        <f ca="1"/>
        <v/>
      </c>
      <c r="P63" s="47" t="str">
        <f ca="1"/>
        <v/>
      </c>
      <c r="Q63" s="58" t="str">
        <f ca="1"/>
        <v/>
      </c>
    </row>
    <row r="64" spans="2:17" s="58" customFormat="1" x14ac:dyDescent="0.25">
      <c r="B64" s="55" t="str">
        <f ca="1"/>
        <v/>
      </c>
      <c r="C64" s="45" t="str">
        <f ca="1"/>
        <v/>
      </c>
      <c r="D64" s="43" t="str">
        <f ca="1"/>
        <v/>
      </c>
      <c r="E64" s="43" t="str">
        <f ca="1"/>
        <v/>
      </c>
      <c r="F64" s="45" t="str">
        <f ca="1"/>
        <v/>
      </c>
      <c r="G64" s="45" t="str">
        <f ca="1"/>
        <v/>
      </c>
      <c r="H64" s="45" t="str">
        <f ca="1"/>
        <v/>
      </c>
      <c r="I64" s="45" t="str">
        <f ca="1"/>
        <v/>
      </c>
      <c r="J64" s="45" t="str">
        <f ca="1"/>
        <v/>
      </c>
      <c r="K64" s="45" t="str">
        <f ca="1"/>
        <v/>
      </c>
      <c r="L64" s="45" t="str">
        <f ca="1"/>
        <v/>
      </c>
      <c r="M64" s="46" t="str">
        <f ca="1"/>
        <v/>
      </c>
      <c r="N64" s="46" t="str">
        <f ca="1"/>
        <v/>
      </c>
      <c r="O64" s="177" t="str">
        <f ca="1"/>
        <v/>
      </c>
      <c r="P64" s="177" t="str">
        <f ca="1"/>
        <v/>
      </c>
      <c r="Q64" s="58" t="str">
        <f ca="1"/>
        <v/>
      </c>
    </row>
    <row r="65" spans="2:17" s="58" customFormat="1" x14ac:dyDescent="0.25">
      <c r="B65" s="56" t="str">
        <f ca="1"/>
        <v/>
      </c>
      <c r="C65" s="47" t="str">
        <f ca="1"/>
        <v/>
      </c>
      <c r="D65" s="44" t="str">
        <f ca="1"/>
        <v/>
      </c>
      <c r="E65" s="44" t="str">
        <f ca="1"/>
        <v/>
      </c>
      <c r="F65" s="47" t="str">
        <f ca="1"/>
        <v/>
      </c>
      <c r="G65" s="47" t="str">
        <f ca="1"/>
        <v/>
      </c>
      <c r="H65" s="47" t="str">
        <f ca="1"/>
        <v/>
      </c>
      <c r="I65" s="47" t="str">
        <f ca="1"/>
        <v/>
      </c>
      <c r="J65" s="47" t="str">
        <f ca="1"/>
        <v/>
      </c>
      <c r="K65" s="47" t="str">
        <f ca="1"/>
        <v/>
      </c>
      <c r="L65" s="47" t="str">
        <f ca="1"/>
        <v/>
      </c>
      <c r="M65" s="54" t="str">
        <f ca="1"/>
        <v/>
      </c>
      <c r="N65" s="54" t="str">
        <f ca="1"/>
        <v/>
      </c>
      <c r="O65" s="47" t="str">
        <f ca="1"/>
        <v/>
      </c>
      <c r="P65" s="47" t="str">
        <f ca="1"/>
        <v/>
      </c>
      <c r="Q65" s="58" t="str">
        <f ca="1"/>
        <v/>
      </c>
    </row>
    <row r="66" spans="2:17" s="58" customFormat="1" x14ac:dyDescent="0.25">
      <c r="B66" s="55" t="str">
        <f ca="1"/>
        <v/>
      </c>
      <c r="C66" s="45" t="str">
        <f ca="1"/>
        <v/>
      </c>
      <c r="D66" s="43" t="str">
        <f ca="1"/>
        <v/>
      </c>
      <c r="E66" s="43" t="str">
        <f ca="1"/>
        <v/>
      </c>
      <c r="F66" s="45" t="str">
        <f ca="1"/>
        <v/>
      </c>
      <c r="G66" s="45" t="str">
        <f ca="1"/>
        <v/>
      </c>
      <c r="H66" s="45" t="str">
        <f ca="1"/>
        <v/>
      </c>
      <c r="I66" s="45" t="str">
        <f ca="1"/>
        <v/>
      </c>
      <c r="J66" s="45" t="str">
        <f ca="1"/>
        <v/>
      </c>
      <c r="K66" s="45" t="str">
        <f ca="1"/>
        <v/>
      </c>
      <c r="L66" s="45" t="str">
        <f ca="1"/>
        <v/>
      </c>
      <c r="M66" s="46" t="str">
        <f ca="1"/>
        <v/>
      </c>
      <c r="N66" s="46" t="str">
        <f ca="1"/>
        <v/>
      </c>
      <c r="O66" s="177" t="str">
        <f ca="1"/>
        <v/>
      </c>
      <c r="P66" s="177" t="str">
        <f ca="1"/>
        <v/>
      </c>
      <c r="Q66" s="58" t="str">
        <f ca="1"/>
        <v/>
      </c>
    </row>
    <row r="67" spans="2:17" s="58" customFormat="1" x14ac:dyDescent="0.25">
      <c r="B67" s="56" t="str">
        <f ca="1"/>
        <v/>
      </c>
      <c r="C67" s="47" t="str">
        <f ca="1"/>
        <v/>
      </c>
      <c r="D67" s="44" t="str">
        <f ca="1"/>
        <v/>
      </c>
      <c r="E67" s="44" t="str">
        <f ca="1"/>
        <v/>
      </c>
      <c r="F67" s="47" t="str">
        <f ca="1"/>
        <v/>
      </c>
      <c r="G67" s="47" t="str">
        <f ca="1"/>
        <v/>
      </c>
      <c r="H67" s="47" t="str">
        <f ca="1"/>
        <v/>
      </c>
      <c r="I67" s="47" t="str">
        <f ca="1"/>
        <v/>
      </c>
      <c r="J67" s="47" t="str">
        <f ca="1"/>
        <v/>
      </c>
      <c r="K67" s="47" t="str">
        <f ca="1"/>
        <v/>
      </c>
      <c r="L67" s="47" t="str">
        <f ca="1"/>
        <v/>
      </c>
      <c r="M67" s="54" t="str">
        <f ca="1"/>
        <v/>
      </c>
      <c r="N67" s="54" t="str">
        <f ca="1"/>
        <v/>
      </c>
      <c r="O67" s="47" t="str">
        <f ca="1"/>
        <v/>
      </c>
      <c r="P67" s="47" t="str">
        <f ca="1"/>
        <v/>
      </c>
      <c r="Q67" s="58" t="str">
        <f ca="1"/>
        <v/>
      </c>
    </row>
    <row r="68" spans="2:17" s="58" customFormat="1" x14ac:dyDescent="0.25">
      <c r="B68" s="55" t="str">
        <f ca="1"/>
        <v/>
      </c>
      <c r="C68" s="45" t="str">
        <f ca="1"/>
        <v/>
      </c>
      <c r="D68" s="43" t="str">
        <f ca="1"/>
        <v/>
      </c>
      <c r="E68" s="43" t="str">
        <f ca="1"/>
        <v/>
      </c>
      <c r="F68" s="45" t="str">
        <f ca="1"/>
        <v/>
      </c>
      <c r="G68" s="45" t="str">
        <f ca="1"/>
        <v/>
      </c>
      <c r="H68" s="45" t="str">
        <f ca="1"/>
        <v/>
      </c>
      <c r="I68" s="45" t="str">
        <f ca="1"/>
        <v/>
      </c>
      <c r="J68" s="45" t="str">
        <f ca="1"/>
        <v/>
      </c>
      <c r="K68" s="45" t="str">
        <f ca="1"/>
        <v/>
      </c>
      <c r="L68" s="45" t="str">
        <f ca="1"/>
        <v/>
      </c>
      <c r="M68" s="46" t="str">
        <f ca="1"/>
        <v/>
      </c>
      <c r="N68" s="46" t="str">
        <f ca="1"/>
        <v/>
      </c>
      <c r="O68" s="177" t="str">
        <f ca="1"/>
        <v/>
      </c>
      <c r="P68" s="177" t="str">
        <f ca="1"/>
        <v/>
      </c>
      <c r="Q68" s="58" t="str">
        <f ca="1"/>
        <v/>
      </c>
    </row>
    <row r="69" spans="2:17" s="58" customFormat="1" x14ac:dyDescent="0.25">
      <c r="B69" s="56" t="str">
        <f ca="1"/>
        <v/>
      </c>
      <c r="C69" s="47" t="str">
        <f ca="1"/>
        <v/>
      </c>
      <c r="D69" s="44" t="str">
        <f ca="1"/>
        <v/>
      </c>
      <c r="E69" s="44" t="str">
        <f ca="1"/>
        <v/>
      </c>
      <c r="F69" s="47" t="str">
        <f ca="1"/>
        <v/>
      </c>
      <c r="G69" s="47" t="str">
        <f ca="1"/>
        <v/>
      </c>
      <c r="H69" s="47" t="str">
        <f ca="1"/>
        <v/>
      </c>
      <c r="I69" s="47" t="str">
        <f ca="1"/>
        <v/>
      </c>
      <c r="J69" s="47" t="str">
        <f ca="1"/>
        <v/>
      </c>
      <c r="K69" s="47" t="str">
        <f ca="1"/>
        <v/>
      </c>
      <c r="L69" s="47" t="str">
        <f ca="1"/>
        <v/>
      </c>
      <c r="M69" s="54" t="str">
        <f ca="1"/>
        <v/>
      </c>
      <c r="N69" s="54" t="str">
        <f ca="1"/>
        <v/>
      </c>
      <c r="O69" s="47" t="str">
        <f ca="1"/>
        <v/>
      </c>
      <c r="P69" s="47" t="str">
        <f ca="1"/>
        <v/>
      </c>
      <c r="Q69" s="58" t="str">
        <f ca="1"/>
        <v/>
      </c>
    </row>
    <row r="70" spans="2:17" s="58" customFormat="1" x14ac:dyDescent="0.25">
      <c r="B70" s="55" t="str">
        <f ca="1"/>
        <v/>
      </c>
      <c r="C70" s="45" t="str">
        <f ca="1"/>
        <v/>
      </c>
      <c r="D70" s="43" t="str">
        <f ca="1"/>
        <v/>
      </c>
      <c r="E70" s="43" t="str">
        <f ca="1"/>
        <v/>
      </c>
      <c r="F70" s="45" t="str">
        <f ca="1"/>
        <v/>
      </c>
      <c r="G70" s="45" t="str">
        <f ca="1"/>
        <v/>
      </c>
      <c r="H70" s="45" t="str">
        <f ca="1"/>
        <v/>
      </c>
      <c r="I70" s="45" t="str">
        <f ca="1"/>
        <v/>
      </c>
      <c r="J70" s="45" t="str">
        <f ca="1"/>
        <v/>
      </c>
      <c r="K70" s="45" t="str">
        <f ca="1"/>
        <v/>
      </c>
      <c r="L70" s="45" t="str">
        <f ca="1"/>
        <v/>
      </c>
      <c r="M70" s="46" t="str">
        <f ca="1"/>
        <v/>
      </c>
      <c r="N70" s="46" t="str">
        <f ca="1"/>
        <v/>
      </c>
      <c r="O70" s="177" t="str">
        <f ca="1"/>
        <v/>
      </c>
      <c r="P70" s="177" t="str">
        <f ca="1"/>
        <v/>
      </c>
      <c r="Q70" s="58" t="str">
        <f ca="1"/>
        <v/>
      </c>
    </row>
    <row r="71" spans="2:17" s="58" customFormat="1" x14ac:dyDescent="0.25">
      <c r="B71" s="56" t="str">
        <f ca="1"/>
        <v/>
      </c>
      <c r="C71" s="47" t="str">
        <f ca="1"/>
        <v/>
      </c>
      <c r="D71" s="44" t="str">
        <f ca="1"/>
        <v/>
      </c>
      <c r="E71" s="44" t="str">
        <f ca="1"/>
        <v/>
      </c>
      <c r="F71" s="47" t="str">
        <f ca="1"/>
        <v/>
      </c>
      <c r="G71" s="47" t="str">
        <f ca="1"/>
        <v/>
      </c>
      <c r="H71" s="47" t="str">
        <f ca="1"/>
        <v/>
      </c>
      <c r="I71" s="47" t="str">
        <f ca="1"/>
        <v/>
      </c>
      <c r="J71" s="47" t="str">
        <f ca="1"/>
        <v/>
      </c>
      <c r="K71" s="47" t="str">
        <f ca="1"/>
        <v/>
      </c>
      <c r="L71" s="47" t="str">
        <f ca="1"/>
        <v/>
      </c>
      <c r="M71" s="54" t="str">
        <f ca="1"/>
        <v/>
      </c>
      <c r="N71" s="54" t="str">
        <f ca="1"/>
        <v/>
      </c>
      <c r="O71" s="47" t="str">
        <f ca="1"/>
        <v/>
      </c>
      <c r="P71" s="47" t="str">
        <f ca="1"/>
        <v/>
      </c>
      <c r="Q71" s="58" t="str">
        <f ca="1"/>
        <v/>
      </c>
    </row>
    <row r="72" spans="2:17" s="58" customFormat="1" x14ac:dyDescent="0.25">
      <c r="B72" s="55" t="str">
        <f ca="1"/>
        <v/>
      </c>
      <c r="C72" s="45" t="str">
        <f ca="1"/>
        <v/>
      </c>
      <c r="D72" s="43" t="str">
        <f ca="1"/>
        <v/>
      </c>
      <c r="E72" s="43" t="str">
        <f ca="1"/>
        <v/>
      </c>
      <c r="F72" s="45" t="str">
        <f ca="1"/>
        <v/>
      </c>
      <c r="G72" s="45" t="str">
        <f ca="1"/>
        <v/>
      </c>
      <c r="H72" s="45" t="str">
        <f ca="1"/>
        <v/>
      </c>
      <c r="I72" s="45" t="str">
        <f ca="1"/>
        <v/>
      </c>
      <c r="J72" s="45" t="str">
        <f ca="1"/>
        <v/>
      </c>
      <c r="K72" s="45" t="str">
        <f ca="1"/>
        <v/>
      </c>
      <c r="L72" s="45" t="str">
        <f ca="1"/>
        <v/>
      </c>
      <c r="M72" s="46" t="str">
        <f ca="1"/>
        <v/>
      </c>
      <c r="N72" s="46" t="str">
        <f ca="1"/>
        <v/>
      </c>
      <c r="O72" s="177" t="str">
        <f ca="1"/>
        <v/>
      </c>
      <c r="P72" s="177" t="str">
        <f ca="1"/>
        <v/>
      </c>
      <c r="Q72" s="58" t="str">
        <f ca="1"/>
        <v/>
      </c>
    </row>
    <row r="73" spans="2:17" s="58" customFormat="1" x14ac:dyDescent="0.25">
      <c r="B73" s="56" t="str">
        <f ca="1"/>
        <v/>
      </c>
      <c r="C73" s="47" t="str">
        <f ca="1"/>
        <v/>
      </c>
      <c r="D73" s="44" t="str">
        <f ca="1"/>
        <v/>
      </c>
      <c r="E73" s="44" t="str">
        <f ca="1"/>
        <v/>
      </c>
      <c r="F73" s="47" t="str">
        <f ca="1"/>
        <v/>
      </c>
      <c r="G73" s="47" t="str">
        <f ca="1"/>
        <v/>
      </c>
      <c r="H73" s="47" t="str">
        <f ca="1"/>
        <v/>
      </c>
      <c r="I73" s="47" t="str">
        <f ca="1"/>
        <v/>
      </c>
      <c r="J73" s="47" t="str">
        <f ca="1"/>
        <v/>
      </c>
      <c r="K73" s="47" t="str">
        <f ca="1"/>
        <v/>
      </c>
      <c r="L73" s="47" t="str">
        <f ca="1"/>
        <v/>
      </c>
      <c r="M73" s="54" t="str">
        <f ca="1"/>
        <v/>
      </c>
      <c r="N73" s="54" t="str">
        <f ca="1"/>
        <v/>
      </c>
      <c r="O73" s="47" t="str">
        <f ca="1"/>
        <v/>
      </c>
      <c r="P73" s="47" t="str">
        <f ca="1"/>
        <v/>
      </c>
      <c r="Q73" s="58" t="str">
        <f ca="1"/>
        <v/>
      </c>
    </row>
    <row r="74" spans="2:17" s="58" customFormat="1" x14ac:dyDescent="0.25">
      <c r="B74" s="55" t="str">
        <f ca="1"/>
        <v/>
      </c>
      <c r="C74" s="45" t="str">
        <f ca="1"/>
        <v/>
      </c>
      <c r="D74" s="43" t="str">
        <f ca="1"/>
        <v/>
      </c>
      <c r="E74" s="43" t="str">
        <f ca="1"/>
        <v/>
      </c>
      <c r="F74" s="45" t="str">
        <f ca="1"/>
        <v/>
      </c>
      <c r="G74" s="45" t="str">
        <f ca="1"/>
        <v/>
      </c>
      <c r="H74" s="45" t="str">
        <f ca="1"/>
        <v/>
      </c>
      <c r="I74" s="45" t="str">
        <f ca="1"/>
        <v/>
      </c>
      <c r="J74" s="45" t="str">
        <f ca="1"/>
        <v/>
      </c>
      <c r="K74" s="45" t="str">
        <f ca="1"/>
        <v/>
      </c>
      <c r="L74" s="45" t="str">
        <f ca="1"/>
        <v/>
      </c>
      <c r="M74" s="46" t="str">
        <f ca="1"/>
        <v/>
      </c>
      <c r="N74" s="46" t="str">
        <f ca="1"/>
        <v/>
      </c>
      <c r="O74" s="177" t="str">
        <f ca="1"/>
        <v/>
      </c>
      <c r="P74" s="177" t="str">
        <f ca="1"/>
        <v/>
      </c>
      <c r="Q74" s="58" t="str">
        <f ca="1"/>
        <v/>
      </c>
    </row>
    <row r="75" spans="2:17" s="58" customFormat="1" x14ac:dyDescent="0.25">
      <c r="B75" s="56" t="str">
        <f ca="1"/>
        <v/>
      </c>
      <c r="C75" s="47" t="str">
        <f ca="1"/>
        <v/>
      </c>
      <c r="D75" s="44" t="str">
        <f ca="1"/>
        <v/>
      </c>
      <c r="E75" s="44" t="str">
        <f ca="1"/>
        <v/>
      </c>
      <c r="F75" s="47" t="str">
        <f ca="1"/>
        <v/>
      </c>
      <c r="G75" s="47" t="str">
        <f ca="1"/>
        <v/>
      </c>
      <c r="H75" s="47" t="str">
        <f ca="1"/>
        <v/>
      </c>
      <c r="I75" s="47" t="str">
        <f ca="1"/>
        <v/>
      </c>
      <c r="J75" s="47" t="str">
        <f ca="1"/>
        <v/>
      </c>
      <c r="K75" s="47" t="str">
        <f ca="1"/>
        <v/>
      </c>
      <c r="L75" s="47" t="str">
        <f ca="1"/>
        <v/>
      </c>
      <c r="M75" s="54" t="str">
        <f ca="1"/>
        <v/>
      </c>
      <c r="N75" s="54" t="str">
        <f ca="1"/>
        <v/>
      </c>
      <c r="O75" s="47" t="str">
        <f ca="1"/>
        <v/>
      </c>
      <c r="P75" s="47" t="str">
        <f ca="1"/>
        <v/>
      </c>
      <c r="Q75" s="58" t="str">
        <f ca="1"/>
        <v/>
      </c>
    </row>
    <row r="76" spans="2:17" s="58" customFormat="1" x14ac:dyDescent="0.25">
      <c r="B76" s="55" t="str">
        <f ca="1"/>
        <v/>
      </c>
      <c r="C76" s="45" t="str">
        <f ca="1"/>
        <v/>
      </c>
      <c r="D76" s="43" t="str">
        <f ca="1"/>
        <v/>
      </c>
      <c r="E76" s="43" t="str">
        <f ca="1"/>
        <v/>
      </c>
      <c r="F76" s="45" t="str">
        <f ca="1"/>
        <v/>
      </c>
      <c r="G76" s="45" t="str">
        <f ca="1"/>
        <v/>
      </c>
      <c r="H76" s="45" t="str">
        <f ca="1"/>
        <v/>
      </c>
      <c r="I76" s="45" t="str">
        <f ca="1"/>
        <v/>
      </c>
      <c r="J76" s="45" t="str">
        <f ca="1"/>
        <v/>
      </c>
      <c r="K76" s="45" t="str">
        <f ca="1"/>
        <v/>
      </c>
      <c r="L76" s="45" t="str">
        <f ca="1"/>
        <v/>
      </c>
      <c r="M76" s="46" t="str">
        <f ca="1"/>
        <v/>
      </c>
      <c r="N76" s="46" t="str">
        <f ca="1"/>
        <v/>
      </c>
      <c r="O76" s="177" t="str">
        <f ca="1"/>
        <v/>
      </c>
      <c r="P76" s="177" t="str">
        <f ca="1"/>
        <v/>
      </c>
      <c r="Q76" s="58" t="str">
        <f ca="1"/>
        <v/>
      </c>
    </row>
    <row r="77" spans="2:17" s="58" customFormat="1" x14ac:dyDescent="0.25">
      <c r="B77" s="56" t="str">
        <f ca="1"/>
        <v/>
      </c>
      <c r="C77" s="47" t="str">
        <f ca="1"/>
        <v/>
      </c>
      <c r="D77" s="44" t="str">
        <f ca="1"/>
        <v/>
      </c>
      <c r="E77" s="44" t="str">
        <f ca="1"/>
        <v/>
      </c>
      <c r="F77" s="47" t="str">
        <f ca="1"/>
        <v/>
      </c>
      <c r="G77" s="47" t="str">
        <f ca="1"/>
        <v/>
      </c>
      <c r="H77" s="47" t="str">
        <f ca="1"/>
        <v/>
      </c>
      <c r="I77" s="47" t="str">
        <f ca="1"/>
        <v/>
      </c>
      <c r="J77" s="47" t="str">
        <f ca="1"/>
        <v/>
      </c>
      <c r="K77" s="47" t="str">
        <f ca="1"/>
        <v/>
      </c>
      <c r="L77" s="47" t="str">
        <f ca="1"/>
        <v/>
      </c>
      <c r="M77" s="54" t="str">
        <f ca="1"/>
        <v/>
      </c>
      <c r="N77" s="54" t="str">
        <f ca="1"/>
        <v/>
      </c>
      <c r="O77" s="47" t="str">
        <f ca="1"/>
        <v/>
      </c>
      <c r="P77" s="47" t="str">
        <f ca="1"/>
        <v/>
      </c>
      <c r="Q77" s="58" t="str">
        <f ca="1"/>
        <v/>
      </c>
    </row>
    <row r="78" spans="2:17" s="58" customFormat="1" x14ac:dyDescent="0.25">
      <c r="B78" s="55" t="str">
        <f ca="1"/>
        <v/>
      </c>
      <c r="C78" s="45" t="str">
        <f ca="1"/>
        <v/>
      </c>
      <c r="D78" s="43" t="str">
        <f ca="1"/>
        <v/>
      </c>
      <c r="E78" s="43" t="str">
        <f ca="1"/>
        <v/>
      </c>
      <c r="F78" s="45" t="str">
        <f ca="1"/>
        <v/>
      </c>
      <c r="G78" s="45" t="str">
        <f ca="1"/>
        <v/>
      </c>
      <c r="H78" s="45" t="str">
        <f ca="1"/>
        <v/>
      </c>
      <c r="I78" s="45" t="str">
        <f ca="1"/>
        <v/>
      </c>
      <c r="J78" s="45" t="str">
        <f ca="1"/>
        <v/>
      </c>
      <c r="K78" s="45" t="str">
        <f ca="1"/>
        <v/>
      </c>
      <c r="L78" s="45" t="str">
        <f ca="1"/>
        <v/>
      </c>
      <c r="M78" s="46" t="str">
        <f ca="1"/>
        <v/>
      </c>
      <c r="N78" s="46" t="str">
        <f ca="1"/>
        <v/>
      </c>
      <c r="O78" s="177" t="str">
        <f ca="1"/>
        <v/>
      </c>
      <c r="P78" s="177" t="str">
        <f ca="1"/>
        <v/>
      </c>
      <c r="Q78" s="58" t="str">
        <f ca="1"/>
        <v/>
      </c>
    </row>
    <row r="79" spans="2:17" s="58" customFormat="1" x14ac:dyDescent="0.25">
      <c r="B79" s="56" t="str">
        <f ca="1"/>
        <v/>
      </c>
      <c r="C79" s="47" t="str">
        <f ca="1"/>
        <v/>
      </c>
      <c r="D79" s="44" t="str">
        <f ca="1"/>
        <v/>
      </c>
      <c r="E79" s="44" t="str">
        <f ca="1"/>
        <v/>
      </c>
      <c r="F79" s="47" t="str">
        <f ca="1"/>
        <v/>
      </c>
      <c r="G79" s="47" t="str">
        <f ca="1"/>
        <v/>
      </c>
      <c r="H79" s="47" t="str">
        <f ca="1"/>
        <v/>
      </c>
      <c r="I79" s="47" t="str">
        <f ca="1"/>
        <v/>
      </c>
      <c r="J79" s="47" t="str">
        <f ca="1"/>
        <v/>
      </c>
      <c r="K79" s="47" t="str">
        <f ca="1"/>
        <v/>
      </c>
      <c r="L79" s="47" t="str">
        <f ca="1"/>
        <v/>
      </c>
      <c r="M79" s="54" t="str">
        <f ca="1"/>
        <v/>
      </c>
      <c r="N79" s="54" t="str">
        <f ca="1"/>
        <v/>
      </c>
      <c r="O79" s="47" t="str">
        <f ca="1"/>
        <v/>
      </c>
      <c r="P79" s="47" t="str">
        <f ca="1"/>
        <v/>
      </c>
      <c r="Q79" s="58" t="str">
        <f ca="1"/>
        <v/>
      </c>
    </row>
    <row r="80" spans="2:17" s="58" customFormat="1" x14ac:dyDescent="0.25">
      <c r="B80" s="55" t="str">
        <f ca="1"/>
        <v/>
      </c>
      <c r="C80" s="45" t="str">
        <f ca="1"/>
        <v/>
      </c>
      <c r="D80" s="43" t="str">
        <f ca="1"/>
        <v/>
      </c>
      <c r="E80" s="43" t="str">
        <f ca="1"/>
        <v/>
      </c>
      <c r="F80" s="45" t="str">
        <f ca="1"/>
        <v/>
      </c>
      <c r="G80" s="45" t="str">
        <f ca="1"/>
        <v/>
      </c>
      <c r="H80" s="45" t="str">
        <f ca="1"/>
        <v/>
      </c>
      <c r="I80" s="45" t="str">
        <f ca="1"/>
        <v/>
      </c>
      <c r="J80" s="45" t="str">
        <f ca="1"/>
        <v/>
      </c>
      <c r="K80" s="45" t="str">
        <f ca="1"/>
        <v/>
      </c>
      <c r="L80" s="45" t="str">
        <f ca="1"/>
        <v/>
      </c>
      <c r="M80" s="46" t="str">
        <f ca="1"/>
        <v/>
      </c>
      <c r="N80" s="46" t="str">
        <f ca="1"/>
        <v/>
      </c>
      <c r="O80" s="177" t="str">
        <f ca="1"/>
        <v/>
      </c>
      <c r="P80" s="177" t="str">
        <f ca="1"/>
        <v/>
      </c>
      <c r="Q80" s="58" t="str">
        <f ca="1"/>
        <v/>
      </c>
    </row>
    <row r="81" spans="2:17" s="58" customFormat="1" x14ac:dyDescent="0.25">
      <c r="B81" s="56" t="str">
        <f ca="1"/>
        <v/>
      </c>
      <c r="C81" s="47" t="str">
        <f ca="1"/>
        <v/>
      </c>
      <c r="D81" s="44" t="str">
        <f ca="1"/>
        <v/>
      </c>
      <c r="E81" s="44" t="str">
        <f ca="1"/>
        <v/>
      </c>
      <c r="F81" s="47" t="str">
        <f ca="1"/>
        <v/>
      </c>
      <c r="G81" s="47" t="str">
        <f ca="1"/>
        <v/>
      </c>
      <c r="H81" s="47" t="str">
        <f ca="1"/>
        <v/>
      </c>
      <c r="I81" s="47" t="str">
        <f ca="1"/>
        <v/>
      </c>
      <c r="J81" s="47" t="str">
        <f ca="1"/>
        <v/>
      </c>
      <c r="K81" s="47" t="str">
        <f ca="1"/>
        <v/>
      </c>
      <c r="L81" s="47" t="str">
        <f ca="1"/>
        <v/>
      </c>
      <c r="M81" s="54" t="str">
        <f ca="1"/>
        <v/>
      </c>
      <c r="N81" s="54" t="str">
        <f ca="1"/>
        <v/>
      </c>
      <c r="O81" s="47" t="str">
        <f ca="1"/>
        <v/>
      </c>
      <c r="P81" s="47" t="str">
        <f ca="1"/>
        <v/>
      </c>
      <c r="Q81" s="58" t="str">
        <f ca="1"/>
        <v/>
      </c>
    </row>
    <row r="82" spans="2:17" s="58" customFormat="1" x14ac:dyDescent="0.25">
      <c r="B82" s="55" t="str">
        <f ca="1"/>
        <v/>
      </c>
      <c r="C82" s="45" t="str">
        <f ca="1"/>
        <v/>
      </c>
      <c r="D82" s="43" t="str">
        <f ca="1"/>
        <v/>
      </c>
      <c r="E82" s="43" t="str">
        <f ca="1"/>
        <v/>
      </c>
      <c r="F82" s="45" t="str">
        <f ca="1"/>
        <v/>
      </c>
      <c r="G82" s="45" t="str">
        <f ca="1"/>
        <v/>
      </c>
      <c r="H82" s="45" t="str">
        <f ca="1"/>
        <v/>
      </c>
      <c r="I82" s="45" t="str">
        <f ca="1"/>
        <v/>
      </c>
      <c r="J82" s="45" t="str">
        <f ca="1"/>
        <v/>
      </c>
      <c r="K82" s="45" t="str">
        <f ca="1"/>
        <v/>
      </c>
      <c r="L82" s="45" t="str">
        <f ca="1"/>
        <v/>
      </c>
      <c r="M82" s="46" t="str">
        <f ca="1"/>
        <v/>
      </c>
      <c r="N82" s="46" t="str">
        <f ca="1"/>
        <v/>
      </c>
      <c r="O82" s="177" t="str">
        <f ca="1"/>
        <v/>
      </c>
      <c r="P82" s="177" t="str">
        <f ca="1"/>
        <v/>
      </c>
      <c r="Q82" s="58" t="str">
        <f ca="1"/>
        <v/>
      </c>
    </row>
    <row r="83" spans="2:17" s="58" customFormat="1" x14ac:dyDescent="0.25">
      <c r="B83" s="56" t="str">
        <f ca="1"/>
        <v/>
      </c>
      <c r="C83" s="47" t="str">
        <f ca="1"/>
        <v/>
      </c>
      <c r="D83" s="44" t="str">
        <f ca="1"/>
        <v/>
      </c>
      <c r="E83" s="44" t="str">
        <f ca="1"/>
        <v/>
      </c>
      <c r="F83" s="47" t="str">
        <f ca="1"/>
        <v/>
      </c>
      <c r="G83" s="47" t="str">
        <f ca="1"/>
        <v/>
      </c>
      <c r="H83" s="47" t="str">
        <f ca="1"/>
        <v/>
      </c>
      <c r="I83" s="47" t="str">
        <f ca="1"/>
        <v/>
      </c>
      <c r="J83" s="47" t="str">
        <f ca="1"/>
        <v/>
      </c>
      <c r="K83" s="47" t="str">
        <f ca="1"/>
        <v/>
      </c>
      <c r="L83" s="47" t="str">
        <f ca="1"/>
        <v/>
      </c>
      <c r="M83" s="54" t="str">
        <f ca="1"/>
        <v/>
      </c>
      <c r="N83" s="54" t="str">
        <f ca="1"/>
        <v/>
      </c>
      <c r="O83" s="47" t="str">
        <f ca="1"/>
        <v/>
      </c>
      <c r="P83" s="47" t="str">
        <f ca="1"/>
        <v/>
      </c>
      <c r="Q83" s="58" t="str">
        <f ca="1"/>
        <v/>
      </c>
    </row>
    <row r="84" spans="2:17" s="58" customFormat="1" x14ac:dyDescent="0.25">
      <c r="B84" s="55" t="str">
        <f ca="1"/>
        <v/>
      </c>
      <c r="C84" s="45" t="str">
        <f ca="1"/>
        <v/>
      </c>
      <c r="D84" s="43" t="str">
        <f ca="1"/>
        <v/>
      </c>
      <c r="E84" s="43" t="str">
        <f ca="1"/>
        <v/>
      </c>
      <c r="F84" s="45" t="str">
        <f ca="1"/>
        <v/>
      </c>
      <c r="G84" s="45" t="str">
        <f ca="1"/>
        <v/>
      </c>
      <c r="H84" s="45" t="str">
        <f ca="1"/>
        <v/>
      </c>
      <c r="I84" s="45" t="str">
        <f ca="1"/>
        <v/>
      </c>
      <c r="J84" s="45" t="str">
        <f ca="1"/>
        <v/>
      </c>
      <c r="K84" s="45" t="str">
        <f ca="1"/>
        <v/>
      </c>
      <c r="L84" s="45" t="str">
        <f ca="1"/>
        <v/>
      </c>
      <c r="M84" s="46" t="str">
        <f ca="1"/>
        <v/>
      </c>
      <c r="N84" s="46" t="str">
        <f ca="1"/>
        <v/>
      </c>
      <c r="O84" s="177" t="str">
        <f ca="1"/>
        <v/>
      </c>
      <c r="P84" s="177" t="str">
        <f ca="1"/>
        <v/>
      </c>
      <c r="Q84" s="58" t="str">
        <f ca="1"/>
        <v/>
      </c>
    </row>
    <row r="85" spans="2:17" s="58" customFormat="1" x14ac:dyDescent="0.25">
      <c r="B85" s="56" t="str">
        <f ca="1"/>
        <v/>
      </c>
      <c r="C85" s="47" t="str">
        <f ca="1"/>
        <v/>
      </c>
      <c r="D85" s="44" t="str">
        <f ca="1"/>
        <v/>
      </c>
      <c r="E85" s="44" t="str">
        <f ca="1"/>
        <v/>
      </c>
      <c r="F85" s="47" t="str">
        <f ca="1"/>
        <v/>
      </c>
      <c r="G85" s="47" t="str">
        <f ca="1"/>
        <v/>
      </c>
      <c r="H85" s="47" t="str">
        <f ca="1"/>
        <v/>
      </c>
      <c r="I85" s="47" t="str">
        <f ca="1"/>
        <v/>
      </c>
      <c r="J85" s="47" t="str">
        <f ca="1"/>
        <v/>
      </c>
      <c r="K85" s="47" t="str">
        <f ca="1"/>
        <v/>
      </c>
      <c r="L85" s="47" t="str">
        <f ca="1"/>
        <v/>
      </c>
      <c r="M85" s="54" t="str">
        <f ca="1"/>
        <v/>
      </c>
      <c r="N85" s="54" t="str">
        <f ca="1"/>
        <v/>
      </c>
      <c r="O85" s="47" t="str">
        <f ca="1"/>
        <v/>
      </c>
      <c r="P85" s="47" t="str">
        <f ca="1"/>
        <v/>
      </c>
      <c r="Q85" s="58" t="str">
        <f ca="1"/>
        <v/>
      </c>
    </row>
    <row r="86" spans="2:17" s="58" customFormat="1" x14ac:dyDescent="0.25">
      <c r="B86" s="55" t="str">
        <f ca="1"/>
        <v/>
      </c>
      <c r="C86" s="45" t="str">
        <f ca="1"/>
        <v/>
      </c>
      <c r="D86" s="43" t="str">
        <f ca="1"/>
        <v/>
      </c>
      <c r="E86" s="43" t="str">
        <f ca="1"/>
        <v/>
      </c>
      <c r="F86" s="45" t="str">
        <f ca="1"/>
        <v/>
      </c>
      <c r="G86" s="45" t="str">
        <f ca="1"/>
        <v/>
      </c>
      <c r="H86" s="45" t="str">
        <f ca="1"/>
        <v/>
      </c>
      <c r="I86" s="45" t="str">
        <f ca="1"/>
        <v/>
      </c>
      <c r="J86" s="45" t="str">
        <f ca="1"/>
        <v/>
      </c>
      <c r="K86" s="45" t="str">
        <f ca="1"/>
        <v/>
      </c>
      <c r="L86" s="45" t="str">
        <f ca="1"/>
        <v/>
      </c>
      <c r="M86" s="46" t="str">
        <f ca="1"/>
        <v/>
      </c>
      <c r="N86" s="46" t="str">
        <f ca="1"/>
        <v/>
      </c>
      <c r="O86" s="177" t="str">
        <f ca="1"/>
        <v/>
      </c>
      <c r="P86" s="177" t="str">
        <f ca="1"/>
        <v/>
      </c>
      <c r="Q86" s="58" t="str">
        <f ca="1"/>
        <v/>
      </c>
    </row>
    <row r="87" spans="2:17" s="58" customFormat="1" x14ac:dyDescent="0.25">
      <c r="B87" s="56" t="str">
        <f ca="1"/>
        <v/>
      </c>
      <c r="C87" s="47" t="str">
        <f ca="1"/>
        <v/>
      </c>
      <c r="D87" s="44" t="str">
        <f ca="1"/>
        <v/>
      </c>
      <c r="E87" s="44" t="str">
        <f ca="1"/>
        <v/>
      </c>
      <c r="F87" s="47" t="str">
        <f ca="1"/>
        <v/>
      </c>
      <c r="G87" s="47" t="str">
        <f ca="1"/>
        <v/>
      </c>
      <c r="H87" s="47" t="str">
        <f ca="1"/>
        <v/>
      </c>
      <c r="I87" s="47" t="str">
        <f ca="1"/>
        <v/>
      </c>
      <c r="J87" s="47" t="str">
        <f ca="1"/>
        <v/>
      </c>
      <c r="K87" s="47" t="str">
        <f ca="1"/>
        <v/>
      </c>
      <c r="L87" s="47" t="str">
        <f ca="1"/>
        <v/>
      </c>
      <c r="M87" s="54" t="str">
        <f ca="1"/>
        <v/>
      </c>
      <c r="N87" s="54" t="str">
        <f ca="1"/>
        <v/>
      </c>
      <c r="O87" s="47" t="str">
        <f ca="1"/>
        <v/>
      </c>
      <c r="P87" s="47" t="str">
        <f ca="1"/>
        <v/>
      </c>
      <c r="Q87" s="58" t="str">
        <f ca="1"/>
        <v/>
      </c>
    </row>
    <row r="88" spans="2:17" s="58" customFormat="1" x14ac:dyDescent="0.25">
      <c r="B88" s="55" t="str">
        <f ca="1"/>
        <v/>
      </c>
      <c r="C88" s="45" t="str">
        <f ca="1"/>
        <v/>
      </c>
      <c r="D88" s="43" t="str">
        <f ca="1"/>
        <v/>
      </c>
      <c r="E88" s="43" t="str">
        <f ca="1"/>
        <v/>
      </c>
      <c r="F88" s="45" t="str">
        <f ca="1"/>
        <v/>
      </c>
      <c r="G88" s="45" t="str">
        <f ca="1"/>
        <v/>
      </c>
      <c r="H88" s="45" t="str">
        <f ca="1"/>
        <v/>
      </c>
      <c r="I88" s="45" t="str">
        <f ca="1"/>
        <v/>
      </c>
      <c r="J88" s="45" t="str">
        <f ca="1"/>
        <v/>
      </c>
      <c r="K88" s="45" t="str">
        <f ca="1"/>
        <v/>
      </c>
      <c r="L88" s="45" t="str">
        <f ca="1"/>
        <v/>
      </c>
      <c r="M88" s="46" t="str">
        <f ca="1"/>
        <v/>
      </c>
      <c r="N88" s="46" t="str">
        <f ca="1"/>
        <v/>
      </c>
      <c r="O88" s="177" t="str">
        <f ca="1"/>
        <v/>
      </c>
      <c r="P88" s="177" t="str">
        <f ca="1"/>
        <v/>
      </c>
      <c r="Q88" s="58" t="str">
        <f ca="1"/>
        <v/>
      </c>
    </row>
    <row r="89" spans="2:17" s="58" customFormat="1" x14ac:dyDescent="0.25">
      <c r="B89" s="56" t="str">
        <f ca="1"/>
        <v/>
      </c>
      <c r="C89" s="47" t="str">
        <f ca="1"/>
        <v/>
      </c>
      <c r="D89" s="44" t="str">
        <f ca="1"/>
        <v/>
      </c>
      <c r="E89" s="44" t="str">
        <f ca="1"/>
        <v/>
      </c>
      <c r="F89" s="47" t="str">
        <f ca="1"/>
        <v/>
      </c>
      <c r="G89" s="47" t="str">
        <f ca="1"/>
        <v/>
      </c>
      <c r="H89" s="47" t="str">
        <f ca="1"/>
        <v/>
      </c>
      <c r="I89" s="47" t="str">
        <f ca="1"/>
        <v/>
      </c>
      <c r="J89" s="47" t="str">
        <f ca="1"/>
        <v/>
      </c>
      <c r="K89" s="47" t="str">
        <f ca="1"/>
        <v/>
      </c>
      <c r="L89" s="47" t="str">
        <f ca="1"/>
        <v/>
      </c>
      <c r="M89" s="54" t="str">
        <f ca="1"/>
        <v/>
      </c>
      <c r="N89" s="54" t="str">
        <f ca="1"/>
        <v/>
      </c>
      <c r="O89" s="47" t="str">
        <f ca="1"/>
        <v/>
      </c>
      <c r="P89" s="47" t="str">
        <f ca="1"/>
        <v/>
      </c>
      <c r="Q89" s="58" t="str">
        <f ca="1"/>
        <v/>
      </c>
    </row>
    <row r="90" spans="2:17" s="58" customFormat="1" x14ac:dyDescent="0.25">
      <c r="B90" s="55" t="str">
        <f ca="1"/>
        <v/>
      </c>
      <c r="C90" s="45" t="str">
        <f ca="1"/>
        <v/>
      </c>
      <c r="D90" s="43" t="str">
        <f ca="1"/>
        <v/>
      </c>
      <c r="E90" s="43" t="str">
        <f ca="1"/>
        <v/>
      </c>
      <c r="F90" s="45" t="str">
        <f ca="1"/>
        <v/>
      </c>
      <c r="G90" s="45" t="str">
        <f ca="1"/>
        <v/>
      </c>
      <c r="H90" s="45" t="str">
        <f ca="1"/>
        <v/>
      </c>
      <c r="I90" s="45" t="str">
        <f ca="1"/>
        <v/>
      </c>
      <c r="J90" s="45" t="str">
        <f ca="1"/>
        <v/>
      </c>
      <c r="K90" s="45" t="str">
        <f ca="1"/>
        <v/>
      </c>
      <c r="L90" s="45" t="str">
        <f ca="1"/>
        <v/>
      </c>
      <c r="M90" s="46" t="str">
        <f ca="1"/>
        <v/>
      </c>
      <c r="N90" s="46" t="str">
        <f ca="1"/>
        <v/>
      </c>
      <c r="O90" s="177" t="str">
        <f ca="1"/>
        <v/>
      </c>
      <c r="P90" s="177" t="str">
        <f ca="1"/>
        <v/>
      </c>
      <c r="Q90" s="58" t="str">
        <f ca="1"/>
        <v/>
      </c>
    </row>
    <row r="91" spans="2:17" s="58" customFormat="1" x14ac:dyDescent="0.25">
      <c r="B91" s="56" t="str">
        <f ca="1"/>
        <v/>
      </c>
      <c r="C91" s="47" t="str">
        <f ca="1"/>
        <v/>
      </c>
      <c r="D91" s="44" t="str">
        <f ca="1"/>
        <v/>
      </c>
      <c r="E91" s="44" t="str">
        <f ca="1"/>
        <v/>
      </c>
      <c r="F91" s="47" t="str">
        <f ca="1"/>
        <v/>
      </c>
      <c r="G91" s="47" t="str">
        <f ca="1"/>
        <v/>
      </c>
      <c r="H91" s="47" t="str">
        <f ca="1"/>
        <v/>
      </c>
      <c r="I91" s="47" t="str">
        <f ca="1"/>
        <v/>
      </c>
      <c r="J91" s="47" t="str">
        <f ca="1"/>
        <v/>
      </c>
      <c r="K91" s="47" t="str">
        <f ca="1"/>
        <v/>
      </c>
      <c r="L91" s="47" t="str">
        <f ca="1"/>
        <v/>
      </c>
      <c r="M91" s="54" t="str">
        <f ca="1"/>
        <v/>
      </c>
      <c r="N91" s="54" t="str">
        <f ca="1"/>
        <v/>
      </c>
      <c r="O91" s="47" t="str">
        <f ca="1"/>
        <v/>
      </c>
      <c r="P91" s="47" t="str">
        <f ca="1"/>
        <v/>
      </c>
      <c r="Q91" s="58" t="str">
        <f ca="1"/>
        <v/>
      </c>
    </row>
    <row r="92" spans="2:17" s="58" customFormat="1" x14ac:dyDescent="0.25">
      <c r="B92" s="55" t="str">
        <f ca="1"/>
        <v/>
      </c>
      <c r="C92" s="45" t="str">
        <f ca="1"/>
        <v/>
      </c>
      <c r="D92" s="43" t="str">
        <f ca="1"/>
        <v/>
      </c>
      <c r="E92" s="43" t="str">
        <f ca="1"/>
        <v/>
      </c>
      <c r="F92" s="45" t="str">
        <f ca="1"/>
        <v/>
      </c>
      <c r="G92" s="45" t="str">
        <f ca="1"/>
        <v/>
      </c>
      <c r="H92" s="45" t="str">
        <f ca="1"/>
        <v/>
      </c>
      <c r="I92" s="45" t="str">
        <f ca="1"/>
        <v/>
      </c>
      <c r="J92" s="45" t="str">
        <f ca="1"/>
        <v/>
      </c>
      <c r="K92" s="45" t="str">
        <f ca="1"/>
        <v/>
      </c>
      <c r="L92" s="45" t="str">
        <f ca="1"/>
        <v/>
      </c>
      <c r="M92" s="46" t="str">
        <f ca="1"/>
        <v/>
      </c>
      <c r="N92" s="46" t="str">
        <f ca="1"/>
        <v/>
      </c>
      <c r="O92" s="177" t="str">
        <f ca="1"/>
        <v/>
      </c>
      <c r="P92" s="177" t="str">
        <f ca="1"/>
        <v/>
      </c>
      <c r="Q92" s="58" t="str">
        <f ca="1"/>
        <v/>
      </c>
    </row>
    <row r="93" spans="2:17" s="58" customFormat="1" x14ac:dyDescent="0.25">
      <c r="B93" s="56" t="str">
        <f ca="1"/>
        <v/>
      </c>
      <c r="C93" s="47" t="str">
        <f ca="1"/>
        <v/>
      </c>
      <c r="D93" s="44" t="str">
        <f ca="1"/>
        <v/>
      </c>
      <c r="E93" s="44" t="str">
        <f ca="1"/>
        <v/>
      </c>
      <c r="F93" s="47" t="str">
        <f ca="1"/>
        <v/>
      </c>
      <c r="G93" s="47" t="str">
        <f ca="1"/>
        <v/>
      </c>
      <c r="H93" s="47" t="str">
        <f ca="1"/>
        <v/>
      </c>
      <c r="I93" s="47" t="str">
        <f ca="1"/>
        <v/>
      </c>
      <c r="J93" s="47" t="str">
        <f ca="1"/>
        <v/>
      </c>
      <c r="K93" s="47" t="str">
        <f ca="1"/>
        <v/>
      </c>
      <c r="L93" s="47" t="str">
        <f ca="1"/>
        <v/>
      </c>
      <c r="M93" s="54" t="str">
        <f ca="1"/>
        <v/>
      </c>
      <c r="N93" s="54" t="str">
        <f ca="1"/>
        <v/>
      </c>
      <c r="O93" s="47" t="str">
        <f ca="1"/>
        <v/>
      </c>
      <c r="P93" s="47" t="str">
        <f ca="1"/>
        <v/>
      </c>
      <c r="Q93" s="58" t="str">
        <f ca="1"/>
        <v/>
      </c>
    </row>
    <row r="94" spans="2:17" s="58" customFormat="1" x14ac:dyDescent="0.25">
      <c r="B94" s="55" t="str">
        <f ca="1"/>
        <v/>
      </c>
      <c r="C94" s="45" t="str">
        <f ca="1"/>
        <v/>
      </c>
      <c r="D94" s="43" t="str">
        <f ca="1"/>
        <v/>
      </c>
      <c r="E94" s="43" t="str">
        <f ca="1"/>
        <v/>
      </c>
      <c r="F94" s="45" t="str">
        <f ca="1"/>
        <v/>
      </c>
      <c r="G94" s="45" t="str">
        <f ca="1"/>
        <v/>
      </c>
      <c r="H94" s="45" t="str">
        <f ca="1"/>
        <v/>
      </c>
      <c r="I94" s="45" t="str">
        <f ca="1"/>
        <v/>
      </c>
      <c r="J94" s="45" t="str">
        <f ca="1"/>
        <v/>
      </c>
      <c r="K94" s="45" t="str">
        <f ca="1"/>
        <v/>
      </c>
      <c r="L94" s="45" t="str">
        <f ca="1"/>
        <v/>
      </c>
      <c r="M94" s="46" t="str">
        <f ca="1"/>
        <v/>
      </c>
      <c r="N94" s="46" t="str">
        <f ca="1"/>
        <v/>
      </c>
      <c r="O94" s="177" t="str">
        <f ca="1"/>
        <v/>
      </c>
      <c r="P94" s="177" t="str">
        <f ca="1"/>
        <v/>
      </c>
      <c r="Q94" s="58" t="str">
        <f ca="1"/>
        <v/>
      </c>
    </row>
    <row r="95" spans="2:17" s="58" customFormat="1" x14ac:dyDescent="0.25">
      <c r="B95" s="56" t="str">
        <f ca="1"/>
        <v/>
      </c>
      <c r="C95" s="47" t="str">
        <f ca="1"/>
        <v/>
      </c>
      <c r="D95" s="44" t="str">
        <f ca="1"/>
        <v/>
      </c>
      <c r="E95" s="44" t="str">
        <f ca="1"/>
        <v/>
      </c>
      <c r="F95" s="47" t="str">
        <f ca="1"/>
        <v/>
      </c>
      <c r="G95" s="47" t="str">
        <f ca="1"/>
        <v/>
      </c>
      <c r="H95" s="47" t="str">
        <f ca="1"/>
        <v/>
      </c>
      <c r="I95" s="47" t="str">
        <f ca="1"/>
        <v/>
      </c>
      <c r="J95" s="47" t="str">
        <f ca="1"/>
        <v/>
      </c>
      <c r="K95" s="47" t="str">
        <f ca="1"/>
        <v/>
      </c>
      <c r="L95" s="47" t="str">
        <f ca="1"/>
        <v/>
      </c>
      <c r="M95" s="54" t="str">
        <f ca="1"/>
        <v/>
      </c>
      <c r="N95" s="54" t="str">
        <f ca="1"/>
        <v/>
      </c>
      <c r="O95" s="47" t="str">
        <f ca="1"/>
        <v/>
      </c>
      <c r="P95" s="47" t="str">
        <f ca="1"/>
        <v/>
      </c>
      <c r="Q95" s="58" t="str">
        <f ca="1"/>
        <v/>
      </c>
    </row>
    <row r="96" spans="2:17" s="58" customFormat="1" x14ac:dyDescent="0.25">
      <c r="B96" s="55" t="str">
        <f ca="1"/>
        <v/>
      </c>
      <c r="C96" s="45" t="str">
        <f ca="1"/>
        <v/>
      </c>
      <c r="D96" s="43" t="str">
        <f ca="1"/>
        <v/>
      </c>
      <c r="E96" s="43" t="str">
        <f ca="1"/>
        <v/>
      </c>
      <c r="F96" s="45" t="str">
        <f ca="1"/>
        <v/>
      </c>
      <c r="G96" s="45" t="str">
        <f ca="1"/>
        <v/>
      </c>
      <c r="H96" s="45" t="str">
        <f ca="1"/>
        <v/>
      </c>
      <c r="I96" s="45" t="str">
        <f ca="1"/>
        <v/>
      </c>
      <c r="J96" s="45" t="str">
        <f ca="1"/>
        <v/>
      </c>
      <c r="K96" s="45" t="str">
        <f ca="1"/>
        <v/>
      </c>
      <c r="L96" s="45" t="str">
        <f ca="1"/>
        <v/>
      </c>
      <c r="M96" s="46" t="str">
        <f ca="1"/>
        <v/>
      </c>
      <c r="N96" s="46" t="str">
        <f ca="1"/>
        <v/>
      </c>
      <c r="O96" s="177" t="str">
        <f ca="1"/>
        <v/>
      </c>
      <c r="P96" s="177" t="str">
        <f ca="1"/>
        <v/>
      </c>
      <c r="Q96" s="58" t="str">
        <f ca="1"/>
        <v/>
      </c>
    </row>
    <row r="97" spans="2:17" s="58" customFormat="1" x14ac:dyDescent="0.25">
      <c r="B97" s="56" t="str">
        <f ca="1"/>
        <v/>
      </c>
      <c r="C97" s="47" t="str">
        <f ca="1"/>
        <v/>
      </c>
      <c r="D97" s="44" t="str">
        <f ca="1"/>
        <v/>
      </c>
      <c r="E97" s="44" t="str">
        <f ca="1"/>
        <v/>
      </c>
      <c r="F97" s="47" t="str">
        <f ca="1"/>
        <v/>
      </c>
      <c r="G97" s="47" t="str">
        <f ca="1"/>
        <v/>
      </c>
      <c r="H97" s="47" t="str">
        <f ca="1"/>
        <v/>
      </c>
      <c r="I97" s="47" t="str">
        <f ca="1"/>
        <v/>
      </c>
      <c r="J97" s="47" t="str">
        <f ca="1"/>
        <v/>
      </c>
      <c r="K97" s="47" t="str">
        <f ca="1"/>
        <v/>
      </c>
      <c r="L97" s="47" t="str">
        <f ca="1"/>
        <v/>
      </c>
      <c r="M97" s="54" t="str">
        <f ca="1"/>
        <v/>
      </c>
      <c r="N97" s="54" t="str">
        <f ca="1"/>
        <v/>
      </c>
      <c r="O97" s="47" t="str">
        <f ca="1"/>
        <v/>
      </c>
      <c r="P97" s="47" t="str">
        <f ca="1"/>
        <v/>
      </c>
      <c r="Q97" s="58" t="str">
        <f ca="1"/>
        <v/>
      </c>
    </row>
    <row r="98" spans="2:17" s="58" customFormat="1" x14ac:dyDescent="0.25">
      <c r="B98" s="55" t="str">
        <f ca="1"/>
        <v/>
      </c>
      <c r="C98" s="45" t="str">
        <f ca="1"/>
        <v/>
      </c>
      <c r="D98" s="43" t="str">
        <f ca="1"/>
        <v/>
      </c>
      <c r="E98" s="43" t="str">
        <f ca="1"/>
        <v/>
      </c>
      <c r="F98" s="45" t="str">
        <f ca="1"/>
        <v/>
      </c>
      <c r="G98" s="45" t="str">
        <f ca="1"/>
        <v/>
      </c>
      <c r="H98" s="45" t="str">
        <f ca="1"/>
        <v/>
      </c>
      <c r="I98" s="45" t="str">
        <f ca="1"/>
        <v/>
      </c>
      <c r="J98" s="45" t="str">
        <f ca="1"/>
        <v/>
      </c>
      <c r="K98" s="45" t="str">
        <f ca="1"/>
        <v/>
      </c>
      <c r="L98" s="45" t="str">
        <f ca="1"/>
        <v/>
      </c>
      <c r="M98" s="46" t="str">
        <f ca="1"/>
        <v/>
      </c>
      <c r="N98" s="46" t="str">
        <f ca="1"/>
        <v/>
      </c>
      <c r="O98" s="177" t="str">
        <f ca="1"/>
        <v/>
      </c>
      <c r="P98" s="177" t="str">
        <f ca="1"/>
        <v/>
      </c>
      <c r="Q98" s="58" t="str">
        <f ca="1"/>
        <v/>
      </c>
    </row>
    <row r="99" spans="2:17" s="58" customFormat="1" x14ac:dyDescent="0.25">
      <c r="B99" s="56" t="str">
        <f ca="1"/>
        <v/>
      </c>
      <c r="C99" s="47" t="str">
        <f ca="1"/>
        <v/>
      </c>
      <c r="D99" s="44" t="str">
        <f ca="1"/>
        <v/>
      </c>
      <c r="E99" s="44" t="str">
        <f ca="1"/>
        <v/>
      </c>
      <c r="F99" s="47" t="str">
        <f ca="1"/>
        <v/>
      </c>
      <c r="G99" s="47" t="str">
        <f ca="1"/>
        <v/>
      </c>
      <c r="H99" s="47" t="str">
        <f ca="1"/>
        <v/>
      </c>
      <c r="I99" s="47" t="str">
        <f ca="1"/>
        <v/>
      </c>
      <c r="J99" s="47" t="str">
        <f ca="1"/>
        <v/>
      </c>
      <c r="K99" s="47" t="str">
        <f ca="1"/>
        <v/>
      </c>
      <c r="L99" s="47" t="str">
        <f ca="1"/>
        <v/>
      </c>
      <c r="M99" s="54" t="str">
        <f ca="1"/>
        <v/>
      </c>
      <c r="N99" s="54" t="str">
        <f ca="1"/>
        <v/>
      </c>
      <c r="O99" s="47" t="str">
        <f ca="1"/>
        <v/>
      </c>
      <c r="P99" s="47" t="str">
        <f ca="1"/>
        <v/>
      </c>
      <c r="Q99" s="58" t="str">
        <f ca="1"/>
        <v/>
      </c>
    </row>
    <row r="100" spans="2:17" x14ac:dyDescent="0.2">
      <c r="B100" s="56" t="str">
        <f ca="1"/>
        <v/>
      </c>
      <c r="C100" s="47" t="str">
        <f ca="1"/>
        <v/>
      </c>
      <c r="D100" s="44" t="str">
        <f ca="1"/>
        <v/>
      </c>
      <c r="E100" s="44" t="str">
        <f ca="1"/>
        <v/>
      </c>
      <c r="F100" s="47" t="str">
        <f ca="1"/>
        <v/>
      </c>
      <c r="G100" s="47" t="str">
        <f ca="1"/>
        <v/>
      </c>
      <c r="H100" s="47" t="str">
        <f ca="1"/>
        <v/>
      </c>
      <c r="I100" s="47" t="str">
        <f ca="1"/>
        <v/>
      </c>
      <c r="J100" s="47" t="str">
        <f ca="1"/>
        <v/>
      </c>
      <c r="K100" s="47" t="str">
        <f ca="1"/>
        <v/>
      </c>
      <c r="L100" s="47" t="str">
        <f ca="1"/>
        <v/>
      </c>
      <c r="M100" s="54" t="str">
        <f ca="1"/>
        <v/>
      </c>
      <c r="N100" s="54" t="str">
        <f ca="1"/>
        <v/>
      </c>
      <c r="O100" s="47" t="str">
        <f ca="1"/>
        <v/>
      </c>
      <c r="P100" s="47" t="str">
        <f ca="1"/>
        <v/>
      </c>
      <c r="Q100" s="4" t="str">
        <f ca="1"/>
        <v/>
      </c>
    </row>
    <row r="101" spans="2:17" x14ac:dyDescent="0.2">
      <c r="B101" s="4" t="str">
        <f ca="1"/>
        <v/>
      </c>
      <c r="C101" s="4" t="str">
        <f ca="1"/>
        <v/>
      </c>
      <c r="D101" s="4" t="str">
        <f ca="1"/>
        <v/>
      </c>
      <c r="E101" s="4" t="str">
        <f ca="1"/>
        <v/>
      </c>
      <c r="F101" s="2" t="str">
        <f ca="1"/>
        <v/>
      </c>
      <c r="G101" s="2" t="str">
        <f ca="1"/>
        <v/>
      </c>
      <c r="H101" s="2" t="str">
        <f ca="1"/>
        <v/>
      </c>
      <c r="I101" s="2" t="str">
        <f ca="1"/>
        <v/>
      </c>
      <c r="J101" s="2" t="str">
        <f ca="1"/>
        <v/>
      </c>
      <c r="K101" s="2" t="str">
        <f ca="1"/>
        <v/>
      </c>
      <c r="L101" s="4" t="str">
        <f ca="1"/>
        <v/>
      </c>
      <c r="M101" s="4" t="str">
        <f ca="1"/>
        <v/>
      </c>
      <c r="N101" s="4" t="str">
        <f ca="1"/>
        <v/>
      </c>
      <c r="O101" s="4" t="str">
        <f ca="1"/>
        <v/>
      </c>
      <c r="P101" s="4" t="str">
        <f ca="1"/>
        <v/>
      </c>
      <c r="Q101" s="4" t="str">
        <f ca="1"/>
        <v/>
      </c>
    </row>
    <row r="102" spans="2:17" x14ac:dyDescent="0.2">
      <c r="B102" s="4" t="str">
        <f ca="1"/>
        <v/>
      </c>
      <c r="C102" s="4" t="str">
        <f ca="1"/>
        <v/>
      </c>
      <c r="D102" s="4" t="str">
        <f ca="1"/>
        <v/>
      </c>
      <c r="E102" s="4" t="str">
        <f ca="1"/>
        <v/>
      </c>
      <c r="F102" s="2" t="str">
        <f ca="1"/>
        <v/>
      </c>
      <c r="G102" s="2" t="str">
        <f ca="1"/>
        <v/>
      </c>
      <c r="H102" s="2" t="str">
        <f ca="1"/>
        <v/>
      </c>
      <c r="I102" s="2" t="str">
        <f ca="1"/>
        <v/>
      </c>
      <c r="J102" s="2" t="str">
        <f ca="1"/>
        <v/>
      </c>
      <c r="K102" s="2" t="str">
        <f ca="1"/>
        <v/>
      </c>
      <c r="L102" s="4" t="str">
        <f ca="1"/>
        <v/>
      </c>
      <c r="M102" s="4" t="str">
        <f ca="1"/>
        <v/>
      </c>
      <c r="N102" s="4" t="str">
        <f ca="1"/>
        <v/>
      </c>
      <c r="O102" s="4" t="str">
        <f ca="1"/>
        <v/>
      </c>
      <c r="P102" s="4" t="str">
        <f ca="1"/>
        <v/>
      </c>
      <c r="Q102" s="4" t="str">
        <f ca="1"/>
        <v/>
      </c>
    </row>
    <row r="103" spans="2:17" x14ac:dyDescent="0.2">
      <c r="B103" s="4" t="str">
        <f ca="1"/>
        <v/>
      </c>
      <c r="C103" s="4" t="str">
        <f ca="1"/>
        <v/>
      </c>
      <c r="D103" s="4" t="str">
        <f ca="1"/>
        <v/>
      </c>
      <c r="E103" s="4" t="str">
        <f ca="1"/>
        <v/>
      </c>
      <c r="F103" s="2" t="str">
        <f ca="1"/>
        <v/>
      </c>
      <c r="G103" s="2" t="str">
        <f ca="1"/>
        <v/>
      </c>
      <c r="H103" s="2" t="str">
        <f ca="1"/>
        <v/>
      </c>
      <c r="I103" s="2" t="str">
        <f ca="1"/>
        <v/>
      </c>
      <c r="J103" s="2" t="str">
        <f ca="1"/>
        <v/>
      </c>
      <c r="K103" s="2" t="str">
        <f ca="1"/>
        <v/>
      </c>
      <c r="L103" s="4" t="str">
        <f ca="1"/>
        <v/>
      </c>
      <c r="M103" s="4" t="str">
        <f ca="1"/>
        <v/>
      </c>
      <c r="N103" s="4" t="str">
        <f ca="1"/>
        <v/>
      </c>
      <c r="O103" s="4" t="str">
        <f ca="1"/>
        <v/>
      </c>
      <c r="P103" s="4" t="str">
        <f ca="1"/>
        <v/>
      </c>
      <c r="Q103" s="4" t="str">
        <f ca="1"/>
        <v/>
      </c>
    </row>
    <row r="104" spans="2:17" x14ac:dyDescent="0.2">
      <c r="B104" s="4" t="str">
        <f ca="1"/>
        <v/>
      </c>
      <c r="C104" s="4" t="str">
        <f ca="1"/>
        <v/>
      </c>
      <c r="D104" s="4" t="str">
        <f ca="1"/>
        <v/>
      </c>
      <c r="E104" s="4" t="str">
        <f ca="1"/>
        <v/>
      </c>
      <c r="F104" s="2" t="str">
        <f ca="1"/>
        <v/>
      </c>
      <c r="G104" s="2" t="str">
        <f ca="1"/>
        <v/>
      </c>
      <c r="H104" s="2" t="str">
        <f ca="1"/>
        <v/>
      </c>
      <c r="I104" s="2" t="str">
        <f ca="1"/>
        <v/>
      </c>
      <c r="J104" s="2" t="str">
        <f ca="1"/>
        <v/>
      </c>
      <c r="K104" s="2" t="str">
        <f ca="1"/>
        <v/>
      </c>
      <c r="L104" s="4" t="str">
        <f ca="1"/>
        <v/>
      </c>
      <c r="M104" s="4" t="str">
        <f ca="1"/>
        <v/>
      </c>
      <c r="N104" s="4" t="str">
        <f ca="1"/>
        <v/>
      </c>
      <c r="O104" s="4" t="str">
        <f ca="1"/>
        <v/>
      </c>
      <c r="P104" s="4" t="str">
        <f ca="1"/>
        <v/>
      </c>
      <c r="Q104" s="4" t="str">
        <f ca="1"/>
        <v/>
      </c>
    </row>
    <row r="105" spans="2:17" x14ac:dyDescent="0.2">
      <c r="B105" s="4" t="str">
        <f ca="1"/>
        <v/>
      </c>
      <c r="C105" s="4" t="str">
        <f ca="1"/>
        <v/>
      </c>
      <c r="D105" s="4" t="str">
        <f ca="1"/>
        <v/>
      </c>
      <c r="E105" s="4" t="str">
        <f ca="1"/>
        <v/>
      </c>
      <c r="F105" s="2" t="str">
        <f ca="1"/>
        <v/>
      </c>
      <c r="G105" s="2" t="str">
        <f ca="1"/>
        <v/>
      </c>
      <c r="H105" s="2" t="str">
        <f ca="1"/>
        <v/>
      </c>
      <c r="I105" s="2" t="str">
        <f ca="1"/>
        <v/>
      </c>
      <c r="J105" s="2" t="str">
        <f ca="1"/>
        <v/>
      </c>
      <c r="K105" s="2" t="str">
        <f ca="1"/>
        <v/>
      </c>
      <c r="L105" s="4" t="str">
        <f ca="1"/>
        <v/>
      </c>
      <c r="M105" s="4" t="str">
        <f ca="1"/>
        <v/>
      </c>
      <c r="N105" s="4" t="str">
        <f ca="1"/>
        <v/>
      </c>
      <c r="O105" s="4" t="str">
        <f ca="1"/>
        <v/>
      </c>
      <c r="P105" s="4" t="str">
        <f ca="1"/>
        <v/>
      </c>
      <c r="Q105" s="4" t="str">
        <f ca="1"/>
        <v/>
      </c>
    </row>
    <row r="106" spans="2:17" x14ac:dyDescent="0.2">
      <c r="B106" s="4" t="str">
        <f ca="1"/>
        <v/>
      </c>
      <c r="C106" s="4" t="str">
        <f ca="1"/>
        <v/>
      </c>
      <c r="D106" s="4" t="str">
        <f ca="1"/>
        <v/>
      </c>
      <c r="E106" s="4" t="str">
        <f ca="1"/>
        <v/>
      </c>
      <c r="F106" s="2" t="str">
        <f ca="1"/>
        <v/>
      </c>
      <c r="G106" s="2" t="str">
        <f ca="1"/>
        <v/>
      </c>
      <c r="H106" s="2" t="str">
        <f ca="1"/>
        <v/>
      </c>
      <c r="I106" s="2" t="str">
        <f ca="1"/>
        <v/>
      </c>
      <c r="J106" s="2" t="str">
        <f ca="1"/>
        <v/>
      </c>
      <c r="K106" s="2" t="str">
        <f ca="1"/>
        <v/>
      </c>
      <c r="L106" s="4" t="str">
        <f ca="1"/>
        <v/>
      </c>
      <c r="M106" s="4" t="str">
        <f ca="1"/>
        <v/>
      </c>
      <c r="N106" s="4" t="str">
        <f ca="1"/>
        <v/>
      </c>
      <c r="O106" s="4" t="str">
        <f ca="1"/>
        <v/>
      </c>
      <c r="P106" s="4" t="str">
        <f ca="1"/>
        <v/>
      </c>
      <c r="Q106" s="4" t="str">
        <f ca="1"/>
        <v/>
      </c>
    </row>
    <row r="107" spans="2:17" x14ac:dyDescent="0.2">
      <c r="B107" s="4" t="str">
        <f ca="1"/>
        <v/>
      </c>
      <c r="C107" s="4" t="str">
        <f ca="1"/>
        <v/>
      </c>
      <c r="D107" s="4" t="str">
        <f ca="1"/>
        <v/>
      </c>
      <c r="E107" s="4" t="str">
        <f ca="1"/>
        <v/>
      </c>
      <c r="F107" s="2" t="str">
        <f ca="1"/>
        <v/>
      </c>
      <c r="G107" s="2" t="str">
        <f ca="1"/>
        <v/>
      </c>
      <c r="H107" s="2" t="str">
        <f ca="1"/>
        <v/>
      </c>
      <c r="I107" s="2" t="str">
        <f ca="1"/>
        <v/>
      </c>
      <c r="J107" s="2" t="str">
        <f ca="1"/>
        <v/>
      </c>
      <c r="K107" s="2" t="str">
        <f ca="1"/>
        <v/>
      </c>
      <c r="L107" s="4" t="str">
        <f ca="1"/>
        <v/>
      </c>
      <c r="M107" s="4" t="str">
        <f ca="1"/>
        <v/>
      </c>
      <c r="N107" s="4" t="str">
        <f ca="1"/>
        <v/>
      </c>
      <c r="O107" s="4" t="str">
        <f ca="1"/>
        <v/>
      </c>
      <c r="P107" s="4" t="str">
        <f ca="1"/>
        <v/>
      </c>
      <c r="Q107" s="4" t="str">
        <f ca="1"/>
        <v/>
      </c>
    </row>
    <row r="108" spans="2:17" x14ac:dyDescent="0.2">
      <c r="B108" s="4" t="str">
        <f ca="1"/>
        <v/>
      </c>
      <c r="C108" s="4" t="str">
        <f ca="1"/>
        <v/>
      </c>
      <c r="D108" s="4" t="str">
        <f ca="1"/>
        <v/>
      </c>
      <c r="E108" s="4" t="str">
        <f ca="1"/>
        <v/>
      </c>
      <c r="F108" s="2" t="str">
        <f ca="1"/>
        <v/>
      </c>
      <c r="G108" s="2" t="str">
        <f ca="1"/>
        <v/>
      </c>
      <c r="H108" s="2" t="str">
        <f ca="1"/>
        <v/>
      </c>
      <c r="I108" s="2" t="str">
        <f ca="1"/>
        <v/>
      </c>
      <c r="J108" s="2" t="str">
        <f ca="1"/>
        <v/>
      </c>
      <c r="K108" s="2" t="str">
        <f ca="1"/>
        <v/>
      </c>
      <c r="L108" s="4" t="str">
        <f ca="1"/>
        <v/>
      </c>
      <c r="M108" s="4" t="str">
        <f ca="1"/>
        <v/>
      </c>
      <c r="N108" s="4" t="str">
        <f ca="1"/>
        <v/>
      </c>
      <c r="O108" s="4" t="str">
        <f ca="1"/>
        <v/>
      </c>
      <c r="P108" s="4" t="str">
        <f ca="1"/>
        <v/>
      </c>
      <c r="Q108" s="4" t="str">
        <f ca="1"/>
        <v/>
      </c>
    </row>
    <row r="109" spans="2:17" x14ac:dyDescent="0.2">
      <c r="B109" s="4" t="str">
        <f ca="1"/>
        <v/>
      </c>
      <c r="C109" s="4" t="str">
        <f ca="1"/>
        <v/>
      </c>
      <c r="D109" s="4" t="str">
        <f ca="1"/>
        <v/>
      </c>
      <c r="E109" s="4" t="str">
        <f ca="1"/>
        <v/>
      </c>
      <c r="F109" s="2" t="str">
        <f ca="1"/>
        <v/>
      </c>
      <c r="G109" s="2" t="str">
        <f ca="1"/>
        <v/>
      </c>
      <c r="H109" s="2" t="str">
        <f ca="1"/>
        <v/>
      </c>
      <c r="I109" s="2" t="str">
        <f ca="1"/>
        <v/>
      </c>
      <c r="J109" s="2" t="str">
        <f ca="1"/>
        <v/>
      </c>
      <c r="K109" s="2" t="str">
        <f ca="1"/>
        <v/>
      </c>
      <c r="L109" s="4" t="str">
        <f ca="1"/>
        <v/>
      </c>
      <c r="M109" s="4" t="str">
        <f ca="1"/>
        <v/>
      </c>
      <c r="N109" s="4" t="str">
        <f ca="1"/>
        <v/>
      </c>
      <c r="O109" s="4" t="str">
        <f ca="1"/>
        <v/>
      </c>
      <c r="P109" s="4" t="str">
        <f ca="1"/>
        <v/>
      </c>
      <c r="Q109" s="4" t="str">
        <f ca="1"/>
        <v/>
      </c>
    </row>
    <row r="110" spans="2:17" x14ac:dyDescent="0.2">
      <c r="B110" s="4" t="str">
        <f ca="1"/>
        <v/>
      </c>
      <c r="C110" s="4" t="str">
        <f ca="1"/>
        <v/>
      </c>
      <c r="D110" s="4" t="str">
        <f ca="1"/>
        <v/>
      </c>
      <c r="E110" s="4" t="str">
        <f ca="1"/>
        <v/>
      </c>
      <c r="F110" s="2" t="str">
        <f ca="1"/>
        <v/>
      </c>
      <c r="G110" s="2" t="str">
        <f ca="1"/>
        <v/>
      </c>
      <c r="H110" s="2" t="str">
        <f ca="1"/>
        <v/>
      </c>
      <c r="I110" s="2" t="str">
        <f ca="1"/>
        <v/>
      </c>
      <c r="J110" s="2" t="str">
        <f ca="1"/>
        <v/>
      </c>
      <c r="K110" s="2" t="str">
        <f ca="1"/>
        <v/>
      </c>
      <c r="L110" s="4" t="str">
        <f ca="1"/>
        <v/>
      </c>
      <c r="M110" s="4" t="str">
        <f ca="1"/>
        <v/>
      </c>
      <c r="N110" s="4" t="str">
        <f ca="1"/>
        <v/>
      </c>
      <c r="O110" s="4" t="str">
        <f ca="1"/>
        <v/>
      </c>
      <c r="P110" s="4" t="str">
        <f ca="1"/>
        <v/>
      </c>
      <c r="Q110" s="4" t="str">
        <f ca="1"/>
        <v/>
      </c>
    </row>
    <row r="111" spans="2:17" x14ac:dyDescent="0.2">
      <c r="B111" s="4" t="str">
        <f ca="1"/>
        <v/>
      </c>
      <c r="C111" s="4" t="str">
        <f ca="1"/>
        <v/>
      </c>
      <c r="D111" s="4" t="str">
        <f ca="1"/>
        <v/>
      </c>
      <c r="E111" s="4" t="str">
        <f ca="1"/>
        <v/>
      </c>
      <c r="F111" s="2" t="str">
        <f ca="1"/>
        <v/>
      </c>
      <c r="G111" s="2" t="str">
        <f ca="1"/>
        <v/>
      </c>
      <c r="H111" s="2" t="str">
        <f ca="1"/>
        <v/>
      </c>
      <c r="I111" s="2" t="str">
        <f ca="1"/>
        <v/>
      </c>
      <c r="J111" s="2" t="str">
        <f ca="1"/>
        <v/>
      </c>
      <c r="K111" s="2" t="str">
        <f ca="1"/>
        <v/>
      </c>
      <c r="L111" s="4" t="str">
        <f ca="1"/>
        <v/>
      </c>
      <c r="M111" s="4" t="str">
        <f ca="1"/>
        <v/>
      </c>
      <c r="N111" s="4" t="str">
        <f ca="1"/>
        <v/>
      </c>
      <c r="O111" s="4" t="str">
        <f ca="1"/>
        <v/>
      </c>
      <c r="P111" s="4" t="str">
        <f ca="1"/>
        <v/>
      </c>
      <c r="Q111" s="4" t="str">
        <f ca="1"/>
        <v/>
      </c>
    </row>
    <row r="112" spans="2:17" x14ac:dyDescent="0.2">
      <c r="B112" s="4" t="str">
        <f ca="1"/>
        <v/>
      </c>
      <c r="C112" s="4" t="str">
        <f ca="1"/>
        <v/>
      </c>
      <c r="D112" s="4" t="str">
        <f ca="1"/>
        <v/>
      </c>
      <c r="E112" s="4" t="str">
        <f ca="1"/>
        <v/>
      </c>
      <c r="F112" s="2" t="str">
        <f ca="1"/>
        <v/>
      </c>
      <c r="G112" s="2" t="str">
        <f ca="1"/>
        <v/>
      </c>
      <c r="H112" s="2" t="str">
        <f ca="1"/>
        <v/>
      </c>
      <c r="I112" s="2" t="str">
        <f ca="1"/>
        <v/>
      </c>
      <c r="J112" s="2" t="str">
        <f ca="1"/>
        <v/>
      </c>
      <c r="K112" s="2" t="str">
        <f ca="1"/>
        <v/>
      </c>
      <c r="L112" s="4" t="str">
        <f ca="1"/>
        <v/>
      </c>
      <c r="M112" s="4" t="str">
        <f ca="1"/>
        <v/>
      </c>
      <c r="N112" s="4" t="str">
        <f ca="1"/>
        <v/>
      </c>
      <c r="O112" s="4" t="str">
        <f ca="1"/>
        <v/>
      </c>
      <c r="P112" s="4" t="str">
        <f ca="1"/>
        <v/>
      </c>
      <c r="Q112" s="4" t="str">
        <f ca="1"/>
        <v/>
      </c>
    </row>
    <row r="113" spans="2:17" x14ac:dyDescent="0.2">
      <c r="B113" s="4" t="str">
        <f ca="1"/>
        <v/>
      </c>
      <c r="C113" s="4" t="str">
        <f ca="1"/>
        <v/>
      </c>
      <c r="D113" s="4" t="str">
        <f ca="1"/>
        <v/>
      </c>
      <c r="E113" s="4" t="str">
        <f ca="1"/>
        <v/>
      </c>
      <c r="F113" s="2" t="str">
        <f ca="1"/>
        <v/>
      </c>
      <c r="G113" s="2" t="str">
        <f ca="1"/>
        <v/>
      </c>
      <c r="H113" s="2" t="str">
        <f ca="1"/>
        <v/>
      </c>
      <c r="I113" s="2" t="str">
        <f ca="1"/>
        <v/>
      </c>
      <c r="J113" s="2" t="str">
        <f ca="1"/>
        <v/>
      </c>
      <c r="K113" s="2" t="str">
        <f ca="1"/>
        <v/>
      </c>
      <c r="L113" s="4" t="str">
        <f ca="1"/>
        <v/>
      </c>
      <c r="M113" s="4" t="str">
        <f ca="1"/>
        <v/>
      </c>
      <c r="N113" s="4" t="str">
        <f ca="1"/>
        <v/>
      </c>
      <c r="O113" s="4" t="str">
        <f ca="1"/>
        <v/>
      </c>
      <c r="P113" s="4" t="str">
        <f ca="1"/>
        <v/>
      </c>
      <c r="Q113" s="4" t="str">
        <f ca="1"/>
        <v/>
      </c>
    </row>
    <row r="114" spans="2:17" x14ac:dyDescent="0.2">
      <c r="B114" s="4" t="str">
        <f ca="1"/>
        <v/>
      </c>
      <c r="C114" s="4" t="str">
        <f ca="1"/>
        <v/>
      </c>
      <c r="D114" s="4" t="str">
        <f ca="1"/>
        <v/>
      </c>
      <c r="E114" s="4" t="str">
        <f ca="1"/>
        <v/>
      </c>
      <c r="F114" s="2" t="str">
        <f ca="1"/>
        <v/>
      </c>
      <c r="G114" s="2" t="str">
        <f ca="1"/>
        <v/>
      </c>
      <c r="H114" s="2" t="str">
        <f ca="1"/>
        <v/>
      </c>
      <c r="I114" s="2" t="str">
        <f ca="1"/>
        <v/>
      </c>
      <c r="J114" s="2" t="str">
        <f ca="1"/>
        <v/>
      </c>
      <c r="K114" s="2" t="str">
        <f ca="1"/>
        <v/>
      </c>
      <c r="L114" s="4" t="str">
        <f ca="1"/>
        <v/>
      </c>
      <c r="M114" s="4" t="str">
        <f ca="1"/>
        <v/>
      </c>
      <c r="N114" s="4" t="str">
        <f ca="1"/>
        <v/>
      </c>
      <c r="O114" s="4" t="str">
        <f ca="1"/>
        <v/>
      </c>
      <c r="P114" s="4" t="str">
        <f ca="1"/>
        <v/>
      </c>
      <c r="Q114" s="4" t="str">
        <f ca="1"/>
        <v/>
      </c>
    </row>
    <row r="115" spans="2:17" x14ac:dyDescent="0.2">
      <c r="B115" s="4" t="str">
        <f ca="1"/>
        <v/>
      </c>
      <c r="C115" s="4" t="str">
        <f ca="1"/>
        <v/>
      </c>
      <c r="D115" s="4" t="str">
        <f ca="1"/>
        <v/>
      </c>
      <c r="E115" s="4" t="str">
        <f ca="1"/>
        <v/>
      </c>
      <c r="F115" s="2" t="str">
        <f ca="1"/>
        <v/>
      </c>
      <c r="G115" s="2" t="str">
        <f ca="1"/>
        <v/>
      </c>
      <c r="H115" s="2" t="str">
        <f ca="1"/>
        <v/>
      </c>
      <c r="I115" s="2" t="str">
        <f ca="1"/>
        <v/>
      </c>
      <c r="J115" s="2" t="str">
        <f ca="1"/>
        <v/>
      </c>
      <c r="K115" s="2" t="str">
        <f ca="1"/>
        <v/>
      </c>
      <c r="L115" s="4" t="str">
        <f ca="1"/>
        <v/>
      </c>
      <c r="M115" s="4" t="str">
        <f ca="1"/>
        <v/>
      </c>
      <c r="N115" s="4" t="str">
        <f ca="1"/>
        <v/>
      </c>
      <c r="O115" s="4" t="str">
        <f ca="1"/>
        <v/>
      </c>
      <c r="P115" s="4" t="str">
        <f ca="1"/>
        <v/>
      </c>
      <c r="Q115" s="4" t="str">
        <f ca="1"/>
        <v/>
      </c>
    </row>
    <row r="116" spans="2:17" x14ac:dyDescent="0.2">
      <c r="B116" s="4" t="str">
        <f ca="1"/>
        <v/>
      </c>
      <c r="C116" s="4" t="str">
        <f ca="1"/>
        <v/>
      </c>
      <c r="D116" s="4" t="str">
        <f ca="1"/>
        <v/>
      </c>
      <c r="E116" s="4" t="str">
        <f ca="1"/>
        <v/>
      </c>
      <c r="F116" s="2" t="str">
        <f ca="1"/>
        <v/>
      </c>
      <c r="G116" s="2" t="str">
        <f ca="1"/>
        <v/>
      </c>
      <c r="H116" s="2" t="str">
        <f ca="1"/>
        <v/>
      </c>
      <c r="I116" s="2" t="str">
        <f ca="1"/>
        <v/>
      </c>
      <c r="J116" s="2" t="str">
        <f ca="1"/>
        <v/>
      </c>
      <c r="K116" s="2" t="str">
        <f ca="1"/>
        <v/>
      </c>
      <c r="L116" s="4" t="str">
        <f ca="1"/>
        <v/>
      </c>
      <c r="M116" s="4" t="str">
        <f ca="1"/>
        <v/>
      </c>
      <c r="N116" s="4" t="str">
        <f ca="1"/>
        <v/>
      </c>
      <c r="O116" s="4" t="str">
        <f ca="1"/>
        <v/>
      </c>
      <c r="P116" s="4" t="str">
        <f ca="1"/>
        <v/>
      </c>
      <c r="Q116" s="4" t="str">
        <f ca="1"/>
        <v/>
      </c>
    </row>
    <row r="117" spans="2:17" x14ac:dyDescent="0.2">
      <c r="B117" s="4" t="str">
        <f ca="1"/>
        <v/>
      </c>
      <c r="C117" s="4" t="str">
        <f ca="1"/>
        <v/>
      </c>
      <c r="D117" s="4" t="str">
        <f ca="1"/>
        <v/>
      </c>
      <c r="E117" s="4" t="str">
        <f ca="1"/>
        <v/>
      </c>
      <c r="F117" s="2" t="str">
        <f ca="1"/>
        <v/>
      </c>
      <c r="G117" s="2" t="str">
        <f ca="1"/>
        <v/>
      </c>
      <c r="H117" s="2" t="str">
        <f ca="1"/>
        <v/>
      </c>
      <c r="I117" s="2" t="str">
        <f ca="1"/>
        <v/>
      </c>
      <c r="J117" s="2" t="str">
        <f ca="1"/>
        <v/>
      </c>
      <c r="K117" s="2" t="str">
        <f ca="1"/>
        <v/>
      </c>
      <c r="L117" s="4" t="str">
        <f ca="1"/>
        <v/>
      </c>
      <c r="M117" s="4" t="str">
        <f ca="1"/>
        <v/>
      </c>
      <c r="N117" s="4" t="str">
        <f ca="1"/>
        <v/>
      </c>
      <c r="O117" s="4" t="str">
        <f ca="1"/>
        <v/>
      </c>
      <c r="P117" s="4" t="str">
        <f ca="1"/>
        <v/>
      </c>
      <c r="Q117" s="4" t="str">
        <f ca="1"/>
        <v/>
      </c>
    </row>
    <row r="118" spans="2:17" x14ac:dyDescent="0.2">
      <c r="B118" s="4" t="str">
        <f ca="1"/>
        <v/>
      </c>
      <c r="C118" s="4" t="str">
        <f ca="1"/>
        <v/>
      </c>
      <c r="D118" s="4" t="str">
        <f ca="1"/>
        <v/>
      </c>
      <c r="E118" s="4" t="str">
        <f ca="1"/>
        <v/>
      </c>
      <c r="F118" s="2" t="str">
        <f ca="1"/>
        <v/>
      </c>
      <c r="G118" s="2" t="str">
        <f ca="1"/>
        <v/>
      </c>
      <c r="H118" s="2" t="str">
        <f ca="1"/>
        <v/>
      </c>
      <c r="I118" s="2" t="str">
        <f ca="1"/>
        <v/>
      </c>
      <c r="J118" s="2" t="str">
        <f ca="1"/>
        <v/>
      </c>
      <c r="K118" s="2" t="str">
        <f ca="1"/>
        <v/>
      </c>
      <c r="L118" s="4" t="str">
        <f ca="1"/>
        <v/>
      </c>
      <c r="M118" s="4" t="str">
        <f ca="1"/>
        <v/>
      </c>
      <c r="N118" s="4" t="str">
        <f ca="1"/>
        <v/>
      </c>
      <c r="O118" s="4" t="str">
        <f ca="1"/>
        <v/>
      </c>
      <c r="P118" s="4" t="str">
        <f ca="1"/>
        <v/>
      </c>
      <c r="Q118" s="4" t="str">
        <f ca="1"/>
        <v/>
      </c>
    </row>
    <row r="119" spans="2:17" x14ac:dyDescent="0.2">
      <c r="B119" s="4" t="str">
        <f ca="1"/>
        <v/>
      </c>
      <c r="C119" s="4" t="str">
        <f ca="1"/>
        <v/>
      </c>
      <c r="D119" s="4" t="str">
        <f ca="1"/>
        <v/>
      </c>
      <c r="E119" s="4" t="str">
        <f ca="1"/>
        <v/>
      </c>
      <c r="F119" s="2" t="str">
        <f ca="1"/>
        <v/>
      </c>
      <c r="G119" s="2" t="str">
        <f ca="1"/>
        <v/>
      </c>
      <c r="H119" s="2" t="str">
        <f ca="1"/>
        <v/>
      </c>
      <c r="I119" s="2" t="str">
        <f ca="1"/>
        <v/>
      </c>
      <c r="J119" s="2" t="str">
        <f ca="1"/>
        <v/>
      </c>
      <c r="K119" s="2" t="str">
        <f ca="1"/>
        <v/>
      </c>
      <c r="L119" s="4" t="str">
        <f ca="1"/>
        <v/>
      </c>
      <c r="M119" s="4" t="str">
        <f ca="1"/>
        <v/>
      </c>
      <c r="N119" s="4" t="str">
        <f ca="1"/>
        <v/>
      </c>
      <c r="O119" s="4" t="str">
        <f ca="1"/>
        <v/>
      </c>
      <c r="P119" s="4" t="str">
        <f ca="1"/>
        <v/>
      </c>
      <c r="Q119" s="4" t="str">
        <f ca="1"/>
        <v/>
      </c>
    </row>
    <row r="120" spans="2:17" x14ac:dyDescent="0.2">
      <c r="B120" s="4" t="str">
        <f ca="1"/>
        <v/>
      </c>
      <c r="C120" s="4" t="str">
        <f ca="1"/>
        <v/>
      </c>
      <c r="D120" s="4" t="str">
        <f ca="1"/>
        <v/>
      </c>
      <c r="E120" s="4" t="str">
        <f ca="1"/>
        <v/>
      </c>
      <c r="F120" s="2" t="str">
        <f ca="1"/>
        <v/>
      </c>
      <c r="G120" s="2" t="str">
        <f ca="1"/>
        <v/>
      </c>
      <c r="H120" s="2" t="str">
        <f ca="1"/>
        <v/>
      </c>
      <c r="I120" s="2" t="str">
        <f ca="1"/>
        <v/>
      </c>
      <c r="J120" s="2" t="str">
        <f ca="1"/>
        <v/>
      </c>
      <c r="K120" s="2" t="str">
        <f ca="1"/>
        <v/>
      </c>
      <c r="L120" s="4" t="str">
        <f ca="1"/>
        <v/>
      </c>
      <c r="M120" s="4" t="str">
        <f ca="1"/>
        <v/>
      </c>
      <c r="N120" s="4" t="str">
        <f ca="1"/>
        <v/>
      </c>
      <c r="O120" s="4" t="str">
        <f ca="1"/>
        <v/>
      </c>
      <c r="P120" s="4" t="str">
        <f ca="1"/>
        <v/>
      </c>
      <c r="Q120" s="4" t="str">
        <f ca="1"/>
        <v/>
      </c>
    </row>
    <row r="121" spans="2:17" x14ac:dyDescent="0.2">
      <c r="B121" s="4" t="str">
        <f ca="1"/>
        <v/>
      </c>
      <c r="C121" s="4" t="str">
        <f ca="1"/>
        <v/>
      </c>
      <c r="D121" s="4" t="str">
        <f ca="1"/>
        <v/>
      </c>
      <c r="E121" s="4" t="str">
        <f ca="1"/>
        <v/>
      </c>
      <c r="F121" s="2" t="str">
        <f ca="1"/>
        <v/>
      </c>
      <c r="G121" s="2" t="str">
        <f ca="1"/>
        <v/>
      </c>
      <c r="H121" s="2" t="str">
        <f ca="1"/>
        <v/>
      </c>
      <c r="I121" s="2" t="str">
        <f ca="1"/>
        <v/>
      </c>
      <c r="J121" s="2" t="str">
        <f ca="1"/>
        <v/>
      </c>
      <c r="K121" s="2" t="str">
        <f ca="1"/>
        <v/>
      </c>
      <c r="L121" s="4" t="str">
        <f ca="1"/>
        <v/>
      </c>
      <c r="M121" s="4" t="str">
        <f ca="1"/>
        <v/>
      </c>
      <c r="N121" s="4" t="str">
        <f ca="1"/>
        <v/>
      </c>
      <c r="O121" s="4" t="str">
        <f ca="1"/>
        <v/>
      </c>
      <c r="P121" s="4" t="str">
        <f ca="1"/>
        <v/>
      </c>
      <c r="Q121" s="4" t="str">
        <f ca="1"/>
        <v/>
      </c>
    </row>
    <row r="122" spans="2:17" x14ac:dyDescent="0.2">
      <c r="B122" s="4" t="str">
        <f ca="1"/>
        <v/>
      </c>
      <c r="C122" s="4" t="str">
        <f ca="1"/>
        <v/>
      </c>
      <c r="D122" s="4" t="str">
        <f ca="1"/>
        <v/>
      </c>
      <c r="E122" s="4" t="str">
        <f ca="1"/>
        <v/>
      </c>
      <c r="F122" s="2" t="str">
        <f ca="1"/>
        <v/>
      </c>
      <c r="G122" s="2" t="str">
        <f ca="1"/>
        <v/>
      </c>
      <c r="H122" s="2" t="str">
        <f ca="1"/>
        <v/>
      </c>
      <c r="I122" s="2" t="str">
        <f ca="1"/>
        <v/>
      </c>
      <c r="J122" s="2" t="str">
        <f ca="1"/>
        <v/>
      </c>
      <c r="K122" s="2" t="str">
        <f ca="1"/>
        <v/>
      </c>
      <c r="L122" s="4" t="str">
        <f ca="1"/>
        <v/>
      </c>
      <c r="M122" s="4" t="str">
        <f ca="1"/>
        <v/>
      </c>
      <c r="N122" s="4" t="str">
        <f ca="1"/>
        <v/>
      </c>
      <c r="O122" s="4" t="str">
        <f ca="1"/>
        <v/>
      </c>
      <c r="P122" s="4" t="str">
        <f ca="1"/>
        <v/>
      </c>
      <c r="Q122" s="4" t="str">
        <f ca="1"/>
        <v/>
      </c>
    </row>
    <row r="123" spans="2:17" x14ac:dyDescent="0.2">
      <c r="B123" s="4" t="str">
        <f ca="1"/>
        <v/>
      </c>
      <c r="C123" s="4" t="str">
        <f ca="1"/>
        <v/>
      </c>
      <c r="D123" s="4" t="str">
        <f ca="1"/>
        <v/>
      </c>
      <c r="E123" s="4" t="str">
        <f ca="1"/>
        <v/>
      </c>
      <c r="F123" s="2" t="str">
        <f ca="1"/>
        <v/>
      </c>
      <c r="G123" s="2" t="str">
        <f ca="1"/>
        <v/>
      </c>
      <c r="H123" s="2" t="str">
        <f ca="1"/>
        <v/>
      </c>
      <c r="I123" s="2" t="str">
        <f ca="1"/>
        <v/>
      </c>
      <c r="J123" s="2" t="str">
        <f ca="1"/>
        <v/>
      </c>
      <c r="K123" s="2" t="str">
        <f ca="1"/>
        <v/>
      </c>
      <c r="L123" s="4" t="str">
        <f ca="1"/>
        <v/>
      </c>
      <c r="M123" s="4" t="str">
        <f ca="1"/>
        <v/>
      </c>
      <c r="N123" s="4" t="str">
        <f ca="1"/>
        <v/>
      </c>
      <c r="O123" s="4" t="str">
        <f ca="1"/>
        <v/>
      </c>
      <c r="P123" s="4" t="str">
        <f ca="1"/>
        <v/>
      </c>
      <c r="Q123" s="4" t="str">
        <f ca="1"/>
        <v/>
      </c>
    </row>
    <row r="124" spans="2:17" x14ac:dyDescent="0.2">
      <c r="B124" s="4" t="str">
        <f ca="1"/>
        <v/>
      </c>
      <c r="C124" s="4" t="str">
        <f ca="1"/>
        <v/>
      </c>
      <c r="D124" s="4" t="str">
        <f ca="1"/>
        <v/>
      </c>
      <c r="E124" s="4" t="str">
        <f ca="1"/>
        <v/>
      </c>
      <c r="F124" s="2" t="str">
        <f ca="1"/>
        <v/>
      </c>
      <c r="G124" s="2" t="str">
        <f ca="1"/>
        <v/>
      </c>
      <c r="H124" s="2" t="str">
        <f ca="1"/>
        <v/>
      </c>
      <c r="I124" s="2" t="str">
        <f ca="1"/>
        <v/>
      </c>
      <c r="J124" s="2" t="str">
        <f ca="1"/>
        <v/>
      </c>
      <c r="K124" s="2" t="str">
        <f ca="1"/>
        <v/>
      </c>
      <c r="L124" s="4" t="str">
        <f ca="1"/>
        <v/>
      </c>
      <c r="M124" s="4" t="str">
        <f ca="1"/>
        <v/>
      </c>
      <c r="N124" s="4" t="str">
        <f ca="1"/>
        <v/>
      </c>
      <c r="O124" s="4" t="str">
        <f ca="1"/>
        <v/>
      </c>
      <c r="P124" s="4" t="str">
        <f ca="1"/>
        <v/>
      </c>
      <c r="Q124" s="4" t="str">
        <f ca="1"/>
        <v/>
      </c>
    </row>
    <row r="125" spans="2:17" x14ac:dyDescent="0.2">
      <c r="B125" s="4" t="str">
        <f ca="1"/>
        <v/>
      </c>
      <c r="C125" s="4" t="str">
        <f ca="1"/>
        <v/>
      </c>
      <c r="D125" s="4" t="str">
        <f ca="1"/>
        <v/>
      </c>
      <c r="E125" s="4" t="str">
        <f ca="1"/>
        <v/>
      </c>
      <c r="F125" s="2" t="str">
        <f ca="1"/>
        <v/>
      </c>
      <c r="G125" s="2" t="str">
        <f ca="1"/>
        <v/>
      </c>
      <c r="H125" s="2" t="str">
        <f ca="1"/>
        <v/>
      </c>
      <c r="I125" s="2" t="str">
        <f ca="1"/>
        <v/>
      </c>
      <c r="J125" s="2" t="str">
        <f ca="1"/>
        <v/>
      </c>
      <c r="K125" s="2" t="str">
        <f ca="1"/>
        <v/>
      </c>
      <c r="L125" s="4" t="str">
        <f ca="1"/>
        <v/>
      </c>
      <c r="M125" s="4" t="str">
        <f ca="1"/>
        <v/>
      </c>
      <c r="N125" s="4" t="str">
        <f ca="1"/>
        <v/>
      </c>
      <c r="O125" s="4" t="str">
        <f ca="1"/>
        <v/>
      </c>
      <c r="P125" s="4" t="str">
        <f ca="1"/>
        <v/>
      </c>
      <c r="Q125" s="4" t="str">
        <f ca="1"/>
        <v/>
      </c>
    </row>
    <row r="126" spans="2:17" x14ac:dyDescent="0.2">
      <c r="B126" s="4" t="str">
        <f ca="1"/>
        <v/>
      </c>
      <c r="C126" s="4" t="str">
        <f ca="1"/>
        <v/>
      </c>
      <c r="D126" s="4" t="str">
        <f ca="1"/>
        <v/>
      </c>
      <c r="E126" s="4" t="str">
        <f ca="1"/>
        <v/>
      </c>
      <c r="F126" s="2" t="str">
        <f ca="1"/>
        <v/>
      </c>
      <c r="G126" s="2" t="str">
        <f ca="1"/>
        <v/>
      </c>
      <c r="H126" s="2" t="str">
        <f ca="1"/>
        <v/>
      </c>
      <c r="I126" s="2" t="str">
        <f ca="1"/>
        <v/>
      </c>
      <c r="J126" s="2" t="str">
        <f ca="1"/>
        <v/>
      </c>
      <c r="K126" s="2" t="str">
        <f ca="1"/>
        <v/>
      </c>
      <c r="L126" s="4" t="str">
        <f ca="1"/>
        <v/>
      </c>
      <c r="M126" s="4" t="str">
        <f ca="1"/>
        <v/>
      </c>
      <c r="N126" s="4" t="str">
        <f ca="1"/>
        <v/>
      </c>
      <c r="O126" s="4" t="str">
        <f ca="1"/>
        <v/>
      </c>
      <c r="P126" s="4" t="str">
        <f ca="1"/>
        <v/>
      </c>
      <c r="Q126" s="4" t="str">
        <f ca="1"/>
        <v/>
      </c>
    </row>
    <row r="127" spans="2:17" x14ac:dyDescent="0.2">
      <c r="B127" s="4" t="str">
        <f ca="1"/>
        <v/>
      </c>
      <c r="C127" s="4" t="str">
        <f ca="1"/>
        <v/>
      </c>
      <c r="D127" s="4" t="str">
        <f ca="1"/>
        <v/>
      </c>
      <c r="E127" s="4" t="str">
        <f ca="1"/>
        <v/>
      </c>
      <c r="F127" s="2" t="str">
        <f ca="1"/>
        <v/>
      </c>
      <c r="G127" s="2" t="str">
        <f ca="1"/>
        <v/>
      </c>
      <c r="H127" s="2" t="str">
        <f ca="1"/>
        <v/>
      </c>
      <c r="I127" s="2" t="str">
        <f ca="1"/>
        <v/>
      </c>
      <c r="J127" s="2" t="str">
        <f ca="1"/>
        <v/>
      </c>
      <c r="K127" s="2" t="str">
        <f ca="1"/>
        <v/>
      </c>
      <c r="L127" s="4" t="str">
        <f ca="1"/>
        <v/>
      </c>
      <c r="M127" s="4" t="str">
        <f ca="1"/>
        <v/>
      </c>
      <c r="N127" s="4" t="str">
        <f ca="1"/>
        <v/>
      </c>
      <c r="O127" s="4" t="str">
        <f ca="1"/>
        <v/>
      </c>
      <c r="P127" s="4" t="str">
        <f ca="1"/>
        <v/>
      </c>
      <c r="Q127" s="4" t="str">
        <f ca="1"/>
        <v/>
      </c>
    </row>
    <row r="128" spans="2:17" x14ac:dyDescent="0.2">
      <c r="B128" s="4" t="str">
        <f ca="1"/>
        <v/>
      </c>
      <c r="C128" s="4" t="str">
        <f ca="1"/>
        <v/>
      </c>
      <c r="D128" s="4" t="str">
        <f ca="1"/>
        <v/>
      </c>
      <c r="E128" s="4" t="str">
        <f ca="1"/>
        <v/>
      </c>
      <c r="F128" s="2" t="str">
        <f ca="1"/>
        <v/>
      </c>
      <c r="G128" s="2" t="str">
        <f ca="1"/>
        <v/>
      </c>
      <c r="H128" s="2" t="str">
        <f ca="1"/>
        <v/>
      </c>
      <c r="I128" s="2" t="str">
        <f ca="1"/>
        <v/>
      </c>
      <c r="J128" s="2" t="str">
        <f ca="1"/>
        <v/>
      </c>
      <c r="K128" s="2" t="str">
        <f ca="1"/>
        <v/>
      </c>
      <c r="L128" s="4" t="str">
        <f ca="1"/>
        <v/>
      </c>
      <c r="M128" s="4" t="str">
        <f ca="1"/>
        <v/>
      </c>
      <c r="N128" s="4" t="str">
        <f ca="1"/>
        <v/>
      </c>
      <c r="O128" s="4" t="str">
        <f ca="1"/>
        <v/>
      </c>
      <c r="P128" s="4" t="str">
        <f ca="1"/>
        <v/>
      </c>
      <c r="Q128" s="4" t="str">
        <f ca="1"/>
        <v/>
      </c>
    </row>
    <row r="129" spans="2:17" x14ac:dyDescent="0.2">
      <c r="B129" s="4" t="str">
        <f ca="1"/>
        <v/>
      </c>
      <c r="C129" s="4" t="str">
        <f ca="1"/>
        <v/>
      </c>
      <c r="D129" s="4" t="str">
        <f ca="1"/>
        <v/>
      </c>
      <c r="E129" s="4" t="str">
        <f ca="1"/>
        <v/>
      </c>
      <c r="F129" s="2" t="str">
        <f ca="1"/>
        <v/>
      </c>
      <c r="G129" s="2" t="str">
        <f ca="1"/>
        <v/>
      </c>
      <c r="H129" s="2" t="str">
        <f ca="1"/>
        <v/>
      </c>
      <c r="I129" s="2" t="str">
        <f ca="1"/>
        <v/>
      </c>
      <c r="J129" s="2" t="str">
        <f ca="1"/>
        <v/>
      </c>
      <c r="K129" s="2" t="str">
        <f ca="1"/>
        <v/>
      </c>
      <c r="L129" s="4" t="str">
        <f ca="1"/>
        <v/>
      </c>
      <c r="M129" s="4" t="str">
        <f ca="1"/>
        <v/>
      </c>
      <c r="N129" s="4" t="str">
        <f ca="1"/>
        <v/>
      </c>
      <c r="O129" s="4" t="str">
        <f ca="1"/>
        <v/>
      </c>
      <c r="P129" s="4" t="str">
        <f ca="1"/>
        <v/>
      </c>
      <c r="Q129" s="4" t="str">
        <f ca="1"/>
        <v/>
      </c>
    </row>
    <row r="130" spans="2:17" x14ac:dyDescent="0.2">
      <c r="B130" s="4" t="str">
        <f ca="1"/>
        <v/>
      </c>
      <c r="C130" s="4" t="str">
        <f ca="1"/>
        <v/>
      </c>
      <c r="D130" s="4" t="str">
        <f ca="1"/>
        <v/>
      </c>
      <c r="E130" s="4" t="str">
        <f ca="1"/>
        <v/>
      </c>
      <c r="F130" s="2" t="str">
        <f ca="1"/>
        <v/>
      </c>
      <c r="G130" s="2" t="str">
        <f ca="1"/>
        <v/>
      </c>
      <c r="H130" s="2" t="str">
        <f ca="1"/>
        <v/>
      </c>
      <c r="I130" s="2" t="str">
        <f ca="1"/>
        <v/>
      </c>
      <c r="J130" s="2" t="str">
        <f ca="1"/>
        <v/>
      </c>
      <c r="K130" s="2" t="str">
        <f ca="1"/>
        <v/>
      </c>
      <c r="L130" s="4" t="str">
        <f ca="1"/>
        <v/>
      </c>
      <c r="M130" s="4" t="str">
        <f ca="1"/>
        <v/>
      </c>
      <c r="N130" s="4" t="str">
        <f ca="1"/>
        <v/>
      </c>
      <c r="O130" s="4" t="str">
        <f ca="1"/>
        <v/>
      </c>
      <c r="P130" s="4" t="str">
        <f ca="1"/>
        <v/>
      </c>
      <c r="Q130" s="4" t="str">
        <f ca="1"/>
        <v/>
      </c>
    </row>
    <row r="131" spans="2:17" x14ac:dyDescent="0.2">
      <c r="B131" s="4" t="str">
        <f ca="1"/>
        <v/>
      </c>
      <c r="C131" s="4" t="str">
        <f ca="1"/>
        <v/>
      </c>
      <c r="D131" s="4" t="str">
        <f ca="1"/>
        <v/>
      </c>
      <c r="E131" s="4" t="str">
        <f ca="1"/>
        <v/>
      </c>
      <c r="F131" s="2" t="str">
        <f ca="1"/>
        <v/>
      </c>
      <c r="G131" s="2" t="str">
        <f ca="1"/>
        <v/>
      </c>
      <c r="H131" s="2" t="str">
        <f ca="1"/>
        <v/>
      </c>
      <c r="I131" s="2" t="str">
        <f ca="1"/>
        <v/>
      </c>
      <c r="J131" s="2" t="str">
        <f ca="1"/>
        <v/>
      </c>
      <c r="K131" s="2" t="str">
        <f ca="1"/>
        <v/>
      </c>
      <c r="L131" s="4" t="str">
        <f ca="1"/>
        <v/>
      </c>
      <c r="M131" s="4" t="str">
        <f ca="1"/>
        <v/>
      </c>
      <c r="N131" s="4" t="str">
        <f ca="1"/>
        <v/>
      </c>
      <c r="O131" s="4" t="str">
        <f ca="1"/>
        <v/>
      </c>
      <c r="P131" s="4" t="str">
        <f ca="1"/>
        <v/>
      </c>
      <c r="Q131" s="4" t="str">
        <f ca="1"/>
        <v/>
      </c>
    </row>
    <row r="132" spans="2:17" x14ac:dyDescent="0.2">
      <c r="B132" s="4" t="str">
        <f ca="1"/>
        <v/>
      </c>
      <c r="C132" s="4" t="str">
        <f ca="1"/>
        <v/>
      </c>
      <c r="D132" s="4" t="str">
        <f ca="1"/>
        <v/>
      </c>
      <c r="E132" s="4" t="str">
        <f ca="1"/>
        <v/>
      </c>
      <c r="F132" s="2" t="str">
        <f ca="1"/>
        <v/>
      </c>
      <c r="G132" s="2" t="str">
        <f ca="1"/>
        <v/>
      </c>
      <c r="H132" s="2" t="str">
        <f ca="1"/>
        <v/>
      </c>
      <c r="I132" s="2" t="str">
        <f ca="1"/>
        <v/>
      </c>
      <c r="J132" s="2" t="str">
        <f ca="1"/>
        <v/>
      </c>
      <c r="K132" s="2" t="str">
        <f ca="1"/>
        <v/>
      </c>
      <c r="L132" s="4" t="str">
        <f ca="1"/>
        <v/>
      </c>
      <c r="M132" s="4" t="str">
        <f ca="1"/>
        <v/>
      </c>
      <c r="N132" s="4" t="str">
        <f ca="1"/>
        <v/>
      </c>
      <c r="O132" s="4" t="str">
        <f ca="1"/>
        <v/>
      </c>
      <c r="P132" s="4" t="str">
        <f ca="1"/>
        <v/>
      </c>
      <c r="Q132" s="4" t="str">
        <f ca="1"/>
        <v/>
      </c>
    </row>
    <row r="133" spans="2:17" x14ac:dyDescent="0.2">
      <c r="B133" s="4" t="str">
        <f ca="1"/>
        <v/>
      </c>
      <c r="C133" s="4" t="str">
        <f ca="1"/>
        <v/>
      </c>
      <c r="D133" s="4" t="str">
        <f ca="1"/>
        <v/>
      </c>
      <c r="E133" s="4" t="str">
        <f ca="1"/>
        <v/>
      </c>
      <c r="F133" s="2" t="str">
        <f ca="1"/>
        <v/>
      </c>
      <c r="G133" s="2" t="str">
        <f ca="1"/>
        <v/>
      </c>
      <c r="H133" s="2" t="str">
        <f ca="1"/>
        <v/>
      </c>
      <c r="I133" s="2" t="str">
        <f ca="1"/>
        <v/>
      </c>
      <c r="J133" s="2" t="str">
        <f ca="1"/>
        <v/>
      </c>
      <c r="K133" s="2" t="str">
        <f ca="1"/>
        <v/>
      </c>
      <c r="L133" s="4" t="str">
        <f ca="1"/>
        <v/>
      </c>
      <c r="M133" s="4" t="str">
        <f ca="1"/>
        <v/>
      </c>
      <c r="N133" s="4" t="str">
        <f ca="1"/>
        <v/>
      </c>
      <c r="O133" s="4" t="str">
        <f ca="1"/>
        <v/>
      </c>
      <c r="P133" s="4" t="str">
        <f ca="1"/>
        <v/>
      </c>
      <c r="Q133" s="4" t="str">
        <f ca="1"/>
        <v/>
      </c>
    </row>
    <row r="134" spans="2:17" x14ac:dyDescent="0.2">
      <c r="B134" s="4" t="str">
        <f ca="1"/>
        <v/>
      </c>
      <c r="C134" s="4" t="str">
        <f ca="1"/>
        <v/>
      </c>
      <c r="D134" s="4" t="str">
        <f ca="1"/>
        <v/>
      </c>
      <c r="E134" s="4" t="str">
        <f ca="1"/>
        <v/>
      </c>
      <c r="F134" s="2" t="str">
        <f ca="1"/>
        <v/>
      </c>
      <c r="G134" s="2" t="str">
        <f ca="1"/>
        <v/>
      </c>
      <c r="H134" s="2" t="str">
        <f ca="1"/>
        <v/>
      </c>
      <c r="I134" s="2" t="str">
        <f ca="1"/>
        <v/>
      </c>
      <c r="J134" s="2" t="str">
        <f ca="1"/>
        <v/>
      </c>
      <c r="K134" s="2" t="str">
        <f ca="1"/>
        <v/>
      </c>
      <c r="L134" s="4" t="str">
        <f ca="1"/>
        <v/>
      </c>
      <c r="M134" s="4" t="str">
        <f ca="1"/>
        <v/>
      </c>
      <c r="N134" s="4" t="str">
        <f ca="1"/>
        <v/>
      </c>
      <c r="O134" s="4" t="str">
        <f ca="1"/>
        <v/>
      </c>
      <c r="P134" s="4" t="str">
        <f ca="1"/>
        <v/>
      </c>
      <c r="Q134" s="4" t="str">
        <f ca="1"/>
        <v/>
      </c>
    </row>
    <row r="135" spans="2:17" x14ac:dyDescent="0.2">
      <c r="B135" s="4" t="str">
        <f ca="1"/>
        <v/>
      </c>
      <c r="C135" s="4" t="str">
        <f ca="1"/>
        <v/>
      </c>
      <c r="D135" s="4" t="str">
        <f ca="1"/>
        <v/>
      </c>
      <c r="E135" s="4" t="str">
        <f ca="1"/>
        <v/>
      </c>
      <c r="F135" s="2" t="str">
        <f ca="1"/>
        <v/>
      </c>
      <c r="G135" s="2" t="str">
        <f ca="1"/>
        <v/>
      </c>
      <c r="H135" s="2" t="str">
        <f ca="1"/>
        <v/>
      </c>
      <c r="I135" s="2" t="str">
        <f ca="1"/>
        <v/>
      </c>
      <c r="J135" s="2" t="str">
        <f ca="1"/>
        <v/>
      </c>
      <c r="K135" s="2" t="str">
        <f ca="1"/>
        <v/>
      </c>
      <c r="L135" s="4" t="str">
        <f ca="1"/>
        <v/>
      </c>
      <c r="M135" s="4" t="str">
        <f ca="1"/>
        <v/>
      </c>
      <c r="N135" s="4" t="str">
        <f ca="1"/>
        <v/>
      </c>
      <c r="O135" s="4" t="str">
        <f ca="1"/>
        <v/>
      </c>
      <c r="P135" s="4" t="str">
        <f ca="1"/>
        <v/>
      </c>
      <c r="Q135" s="4" t="str">
        <f ca="1"/>
        <v/>
      </c>
    </row>
    <row r="136" spans="2:17" x14ac:dyDescent="0.2">
      <c r="B136" s="4" t="str">
        <f ca="1"/>
        <v/>
      </c>
      <c r="C136" s="4" t="str">
        <f ca="1"/>
        <v/>
      </c>
      <c r="D136" s="4" t="str">
        <f ca="1"/>
        <v/>
      </c>
      <c r="E136" s="4" t="str">
        <f ca="1"/>
        <v/>
      </c>
      <c r="F136" s="2" t="str">
        <f ca="1"/>
        <v/>
      </c>
      <c r="G136" s="2" t="str">
        <f ca="1"/>
        <v/>
      </c>
      <c r="H136" s="2" t="str">
        <f ca="1"/>
        <v/>
      </c>
      <c r="I136" s="2" t="str">
        <f ca="1"/>
        <v/>
      </c>
      <c r="J136" s="2" t="str">
        <f ca="1"/>
        <v/>
      </c>
      <c r="K136" s="2" t="str">
        <f ca="1"/>
        <v/>
      </c>
      <c r="L136" s="4" t="str">
        <f ca="1"/>
        <v/>
      </c>
      <c r="M136" s="4" t="str">
        <f ca="1"/>
        <v/>
      </c>
      <c r="N136" s="4" t="str">
        <f ca="1"/>
        <v/>
      </c>
      <c r="O136" s="4" t="str">
        <f ca="1"/>
        <v/>
      </c>
      <c r="P136" s="4" t="str">
        <f ca="1"/>
        <v/>
      </c>
      <c r="Q136" s="4" t="str">
        <f ca="1"/>
        <v/>
      </c>
    </row>
    <row r="137" spans="2:17" x14ac:dyDescent="0.2">
      <c r="B137" s="4" t="str">
        <f ca="1"/>
        <v/>
      </c>
      <c r="C137" s="4" t="str">
        <f ca="1"/>
        <v/>
      </c>
      <c r="D137" s="4" t="str">
        <f ca="1"/>
        <v/>
      </c>
      <c r="E137" s="4" t="str">
        <f ca="1"/>
        <v/>
      </c>
      <c r="F137" s="2" t="str">
        <f ca="1"/>
        <v/>
      </c>
      <c r="G137" s="2" t="str">
        <f ca="1"/>
        <v/>
      </c>
      <c r="H137" s="2" t="str">
        <f ca="1"/>
        <v/>
      </c>
      <c r="I137" s="2" t="str">
        <f ca="1"/>
        <v/>
      </c>
      <c r="J137" s="2" t="str">
        <f ca="1"/>
        <v/>
      </c>
      <c r="K137" s="2" t="str">
        <f ca="1"/>
        <v/>
      </c>
      <c r="L137" s="4" t="str">
        <f ca="1"/>
        <v/>
      </c>
      <c r="M137" s="4" t="str">
        <f ca="1"/>
        <v/>
      </c>
      <c r="N137" s="4" t="str">
        <f ca="1"/>
        <v/>
      </c>
      <c r="O137" s="4" t="str">
        <f ca="1"/>
        <v/>
      </c>
      <c r="P137" s="4" t="str">
        <f ca="1"/>
        <v/>
      </c>
      <c r="Q137" s="4" t="str">
        <f ca="1"/>
        <v/>
      </c>
    </row>
    <row r="138" spans="2:17" x14ac:dyDescent="0.2">
      <c r="B138" s="4" t="str">
        <f ca="1"/>
        <v/>
      </c>
      <c r="C138" s="4" t="str">
        <f ca="1"/>
        <v/>
      </c>
      <c r="D138" s="4" t="str">
        <f ca="1"/>
        <v/>
      </c>
      <c r="E138" s="4" t="str">
        <f ca="1"/>
        <v/>
      </c>
      <c r="F138" s="2" t="str">
        <f ca="1"/>
        <v/>
      </c>
      <c r="G138" s="2" t="str">
        <f ca="1"/>
        <v/>
      </c>
      <c r="H138" s="2" t="str">
        <f ca="1"/>
        <v/>
      </c>
      <c r="I138" s="2" t="str">
        <f ca="1"/>
        <v/>
      </c>
      <c r="J138" s="2" t="str">
        <f ca="1"/>
        <v/>
      </c>
      <c r="K138" s="2" t="str">
        <f ca="1"/>
        <v/>
      </c>
      <c r="L138" s="4" t="str">
        <f ca="1"/>
        <v/>
      </c>
      <c r="M138" s="4" t="str">
        <f ca="1"/>
        <v/>
      </c>
      <c r="N138" s="4" t="str">
        <f ca="1"/>
        <v/>
      </c>
      <c r="O138" s="4" t="str">
        <f ca="1"/>
        <v/>
      </c>
      <c r="P138" s="4" t="str">
        <f ca="1"/>
        <v/>
      </c>
      <c r="Q138" s="4" t="str">
        <f ca="1"/>
        <v/>
      </c>
    </row>
    <row r="139" spans="2:17" x14ac:dyDescent="0.2">
      <c r="B139" s="4" t="str">
        <f ca="1"/>
        <v/>
      </c>
      <c r="C139" s="4" t="str">
        <f ca="1"/>
        <v/>
      </c>
      <c r="D139" s="4" t="str">
        <f ca="1"/>
        <v/>
      </c>
      <c r="E139" s="4" t="str">
        <f ca="1"/>
        <v/>
      </c>
      <c r="F139" s="2" t="str">
        <f ca="1"/>
        <v/>
      </c>
      <c r="G139" s="2" t="str">
        <f ca="1"/>
        <v/>
      </c>
      <c r="H139" s="2" t="str">
        <f ca="1"/>
        <v/>
      </c>
      <c r="I139" s="2" t="str">
        <f ca="1"/>
        <v/>
      </c>
      <c r="J139" s="2" t="str">
        <f ca="1"/>
        <v/>
      </c>
      <c r="K139" s="2" t="str">
        <f ca="1"/>
        <v/>
      </c>
      <c r="L139" s="4" t="str">
        <f ca="1"/>
        <v/>
      </c>
      <c r="M139" s="4" t="str">
        <f ca="1"/>
        <v/>
      </c>
      <c r="N139" s="4" t="str">
        <f ca="1"/>
        <v/>
      </c>
      <c r="O139" s="4" t="str">
        <f ca="1"/>
        <v/>
      </c>
      <c r="P139" s="4" t="str">
        <f ca="1"/>
        <v/>
      </c>
      <c r="Q139" s="4" t="str">
        <f ca="1"/>
        <v/>
      </c>
    </row>
    <row r="140" spans="2:17" x14ac:dyDescent="0.2">
      <c r="B140" s="4" t="str">
        <f ca="1"/>
        <v/>
      </c>
      <c r="C140" s="4" t="str">
        <f ca="1"/>
        <v/>
      </c>
      <c r="D140" s="4" t="str">
        <f ca="1"/>
        <v/>
      </c>
      <c r="E140" s="4" t="str">
        <f ca="1"/>
        <v/>
      </c>
      <c r="F140" s="2" t="str">
        <f ca="1"/>
        <v/>
      </c>
      <c r="G140" s="2" t="str">
        <f ca="1"/>
        <v/>
      </c>
      <c r="H140" s="2" t="str">
        <f ca="1"/>
        <v/>
      </c>
      <c r="I140" s="2" t="str">
        <f ca="1"/>
        <v/>
      </c>
      <c r="J140" s="2" t="str">
        <f ca="1"/>
        <v/>
      </c>
      <c r="K140" s="2" t="str">
        <f ca="1"/>
        <v/>
      </c>
      <c r="L140" s="4" t="str">
        <f ca="1"/>
        <v/>
      </c>
      <c r="M140" s="4" t="str">
        <f ca="1"/>
        <v/>
      </c>
      <c r="N140" s="4" t="str">
        <f ca="1"/>
        <v/>
      </c>
      <c r="O140" s="4" t="str">
        <f ca="1"/>
        <v/>
      </c>
      <c r="P140" s="4" t="str">
        <f ca="1"/>
        <v/>
      </c>
      <c r="Q140" s="4" t="str">
        <f ca="1"/>
        <v/>
      </c>
    </row>
    <row r="141" spans="2:17" x14ac:dyDescent="0.2">
      <c r="B141" s="4" t="str">
        <f ca="1"/>
        <v/>
      </c>
      <c r="C141" s="4" t="str">
        <f ca="1"/>
        <v/>
      </c>
      <c r="D141" s="4" t="str">
        <f ca="1"/>
        <v/>
      </c>
      <c r="E141" s="4" t="str">
        <f ca="1"/>
        <v/>
      </c>
      <c r="F141" s="2" t="str">
        <f ca="1"/>
        <v/>
      </c>
      <c r="G141" s="2" t="str">
        <f ca="1"/>
        <v/>
      </c>
      <c r="H141" s="2" t="str">
        <f ca="1"/>
        <v/>
      </c>
      <c r="I141" s="2" t="str">
        <f ca="1"/>
        <v/>
      </c>
      <c r="J141" s="2" t="str">
        <f ca="1"/>
        <v/>
      </c>
      <c r="K141" s="2" t="str">
        <f ca="1"/>
        <v/>
      </c>
      <c r="L141" s="4" t="str">
        <f ca="1"/>
        <v/>
      </c>
      <c r="M141" s="4" t="str">
        <f ca="1"/>
        <v/>
      </c>
      <c r="N141" s="4" t="str">
        <f ca="1"/>
        <v/>
      </c>
      <c r="O141" s="4" t="str">
        <f ca="1"/>
        <v/>
      </c>
      <c r="P141" s="4" t="str">
        <f ca="1"/>
        <v/>
      </c>
      <c r="Q141" s="4" t="str">
        <f ca="1"/>
        <v/>
      </c>
    </row>
    <row r="142" spans="2:17" x14ac:dyDescent="0.2">
      <c r="B142" s="4" t="str">
        <f ca="1"/>
        <v/>
      </c>
      <c r="C142" s="4" t="str">
        <f ca="1"/>
        <v/>
      </c>
      <c r="D142" s="4" t="str">
        <f ca="1"/>
        <v/>
      </c>
      <c r="E142" s="4" t="str">
        <f ca="1"/>
        <v/>
      </c>
      <c r="F142" s="2" t="str">
        <f ca="1"/>
        <v/>
      </c>
      <c r="G142" s="2" t="str">
        <f ca="1"/>
        <v/>
      </c>
      <c r="H142" s="2" t="str">
        <f ca="1"/>
        <v/>
      </c>
      <c r="I142" s="2" t="str">
        <f ca="1"/>
        <v/>
      </c>
      <c r="J142" s="2" t="str">
        <f ca="1"/>
        <v/>
      </c>
      <c r="K142" s="2" t="str">
        <f ca="1"/>
        <v/>
      </c>
      <c r="L142" s="4" t="str">
        <f ca="1"/>
        <v/>
      </c>
      <c r="M142" s="4" t="str">
        <f ca="1"/>
        <v/>
      </c>
      <c r="N142" s="4" t="str">
        <f ca="1"/>
        <v/>
      </c>
      <c r="O142" s="4" t="str">
        <f ca="1"/>
        <v/>
      </c>
      <c r="P142" s="4" t="str">
        <f ca="1"/>
        <v/>
      </c>
      <c r="Q142" s="4" t="str">
        <f ca="1"/>
        <v/>
      </c>
    </row>
    <row r="143" spans="2:17" x14ac:dyDescent="0.2">
      <c r="B143" s="4" t="str">
        <f ca="1"/>
        <v/>
      </c>
      <c r="C143" s="4" t="str">
        <f ca="1"/>
        <v/>
      </c>
      <c r="D143" s="4" t="str">
        <f ca="1"/>
        <v/>
      </c>
      <c r="E143" s="4" t="str">
        <f ca="1"/>
        <v/>
      </c>
      <c r="F143" s="2" t="str">
        <f ca="1"/>
        <v/>
      </c>
      <c r="G143" s="2" t="str">
        <f ca="1"/>
        <v/>
      </c>
      <c r="H143" s="2" t="str">
        <f ca="1"/>
        <v/>
      </c>
      <c r="I143" s="2" t="str">
        <f ca="1"/>
        <v/>
      </c>
      <c r="J143" s="2" t="str">
        <f ca="1"/>
        <v/>
      </c>
      <c r="K143" s="2" t="str">
        <f ca="1"/>
        <v/>
      </c>
      <c r="L143" s="4" t="str">
        <f ca="1"/>
        <v/>
      </c>
      <c r="M143" s="4" t="str">
        <f ca="1"/>
        <v/>
      </c>
      <c r="N143" s="4" t="str">
        <f ca="1"/>
        <v/>
      </c>
      <c r="O143" s="4" t="str">
        <f ca="1"/>
        <v/>
      </c>
      <c r="P143" s="4" t="str">
        <f ca="1"/>
        <v/>
      </c>
      <c r="Q143" s="4" t="str">
        <f ca="1"/>
        <v/>
      </c>
    </row>
    <row r="144" spans="2:17" x14ac:dyDescent="0.2">
      <c r="B144" s="4" t="str">
        <f ca="1"/>
        <v/>
      </c>
      <c r="C144" s="4" t="str">
        <f ca="1"/>
        <v/>
      </c>
      <c r="D144" s="4" t="str">
        <f ca="1"/>
        <v/>
      </c>
      <c r="E144" s="4" t="str">
        <f ca="1"/>
        <v/>
      </c>
      <c r="F144" s="2" t="str">
        <f ca="1"/>
        <v/>
      </c>
      <c r="G144" s="2" t="str">
        <f ca="1"/>
        <v/>
      </c>
      <c r="H144" s="2" t="str">
        <f ca="1"/>
        <v/>
      </c>
      <c r="I144" s="2" t="str">
        <f ca="1"/>
        <v/>
      </c>
      <c r="J144" s="2" t="str">
        <f ca="1"/>
        <v/>
      </c>
      <c r="K144" s="2" t="str">
        <f ca="1"/>
        <v/>
      </c>
      <c r="L144" s="4" t="str">
        <f ca="1"/>
        <v/>
      </c>
      <c r="M144" s="4" t="str">
        <f ca="1"/>
        <v/>
      </c>
      <c r="N144" s="4" t="str">
        <f ca="1"/>
        <v/>
      </c>
      <c r="O144" s="4" t="str">
        <f ca="1"/>
        <v/>
      </c>
      <c r="P144" s="4" t="str">
        <f ca="1"/>
        <v/>
      </c>
      <c r="Q144" s="4" t="str">
        <f ca="1"/>
        <v/>
      </c>
    </row>
    <row r="145" spans="2:17" x14ac:dyDescent="0.2">
      <c r="B145" s="4" t="str">
        <f ca="1"/>
        <v/>
      </c>
      <c r="C145" s="4" t="str">
        <f ca="1"/>
        <v/>
      </c>
      <c r="D145" s="4" t="str">
        <f ca="1"/>
        <v/>
      </c>
      <c r="E145" s="4" t="str">
        <f ca="1"/>
        <v/>
      </c>
      <c r="F145" s="2" t="str">
        <f ca="1"/>
        <v/>
      </c>
      <c r="G145" s="2" t="str">
        <f ca="1"/>
        <v/>
      </c>
      <c r="H145" s="2" t="str">
        <f ca="1"/>
        <v/>
      </c>
      <c r="I145" s="2" t="str">
        <f ca="1"/>
        <v/>
      </c>
      <c r="J145" s="2" t="str">
        <f ca="1"/>
        <v/>
      </c>
      <c r="K145" s="2" t="str">
        <f ca="1"/>
        <v/>
      </c>
      <c r="L145" s="4" t="str">
        <f ca="1"/>
        <v/>
      </c>
      <c r="M145" s="4" t="str">
        <f ca="1"/>
        <v/>
      </c>
      <c r="N145" s="4" t="str">
        <f ca="1"/>
        <v/>
      </c>
      <c r="O145" s="4" t="str">
        <f ca="1"/>
        <v/>
      </c>
      <c r="P145" s="4" t="str">
        <f ca="1"/>
        <v/>
      </c>
      <c r="Q145" s="4" t="str">
        <f ca="1"/>
        <v/>
      </c>
    </row>
    <row r="146" spans="2:17" x14ac:dyDescent="0.2">
      <c r="B146" s="4" t="str">
        <f ca="1"/>
        <v/>
      </c>
      <c r="C146" s="4" t="str">
        <f ca="1"/>
        <v/>
      </c>
      <c r="D146" s="4" t="str">
        <f ca="1"/>
        <v/>
      </c>
      <c r="E146" s="4" t="str">
        <f ca="1"/>
        <v/>
      </c>
      <c r="F146" s="2" t="str">
        <f ca="1"/>
        <v/>
      </c>
      <c r="G146" s="2" t="str">
        <f ca="1"/>
        <v/>
      </c>
      <c r="H146" s="2" t="str">
        <f ca="1"/>
        <v/>
      </c>
      <c r="I146" s="2" t="str">
        <f ca="1"/>
        <v/>
      </c>
      <c r="J146" s="2" t="str">
        <f ca="1"/>
        <v/>
      </c>
      <c r="K146" s="2" t="str">
        <f ca="1"/>
        <v/>
      </c>
      <c r="L146" s="4" t="str">
        <f ca="1"/>
        <v/>
      </c>
      <c r="M146" s="4" t="str">
        <f ca="1"/>
        <v/>
      </c>
      <c r="N146" s="4" t="str">
        <f ca="1"/>
        <v/>
      </c>
      <c r="O146" s="4" t="str">
        <f ca="1"/>
        <v/>
      </c>
      <c r="P146" s="4" t="str">
        <f ca="1"/>
        <v/>
      </c>
      <c r="Q146" s="4" t="str">
        <f ca="1"/>
        <v/>
      </c>
    </row>
    <row r="147" spans="2:17" x14ac:dyDescent="0.2">
      <c r="B147" s="4" t="str">
        <f ca="1"/>
        <v/>
      </c>
      <c r="C147" s="4" t="str">
        <f ca="1"/>
        <v/>
      </c>
      <c r="D147" s="4" t="str">
        <f ca="1"/>
        <v/>
      </c>
      <c r="E147" s="4" t="str">
        <f ca="1"/>
        <v/>
      </c>
      <c r="F147" s="2" t="str">
        <f ca="1"/>
        <v/>
      </c>
      <c r="G147" s="2" t="str">
        <f ca="1"/>
        <v/>
      </c>
      <c r="H147" s="2" t="str">
        <f ca="1"/>
        <v/>
      </c>
      <c r="I147" s="2" t="str">
        <f ca="1"/>
        <v/>
      </c>
      <c r="J147" s="2" t="str">
        <f ca="1"/>
        <v/>
      </c>
      <c r="K147" s="2" t="str">
        <f ca="1"/>
        <v/>
      </c>
      <c r="L147" s="4" t="str">
        <f ca="1"/>
        <v/>
      </c>
      <c r="M147" s="4" t="str">
        <f ca="1"/>
        <v/>
      </c>
      <c r="N147" s="4" t="str">
        <f ca="1"/>
        <v/>
      </c>
      <c r="O147" s="4" t="str">
        <f ca="1"/>
        <v/>
      </c>
      <c r="P147" s="4" t="str">
        <f ca="1"/>
        <v/>
      </c>
      <c r="Q147" s="4" t="str">
        <f ca="1"/>
        <v/>
      </c>
    </row>
    <row r="148" spans="2:17" x14ac:dyDescent="0.2">
      <c r="B148" s="4" t="str">
        <f ca="1"/>
        <v/>
      </c>
      <c r="C148" s="4" t="str">
        <f ca="1"/>
        <v/>
      </c>
      <c r="D148" s="4" t="str">
        <f ca="1"/>
        <v/>
      </c>
      <c r="E148" s="4" t="str">
        <f ca="1"/>
        <v/>
      </c>
      <c r="F148" s="2" t="str">
        <f ca="1"/>
        <v/>
      </c>
      <c r="G148" s="2" t="str">
        <f ca="1"/>
        <v/>
      </c>
      <c r="H148" s="2" t="str">
        <f ca="1"/>
        <v/>
      </c>
      <c r="I148" s="2" t="str">
        <f ca="1"/>
        <v/>
      </c>
      <c r="J148" s="2" t="str">
        <f ca="1"/>
        <v/>
      </c>
      <c r="K148" s="2" t="str">
        <f ca="1"/>
        <v/>
      </c>
      <c r="L148" s="4" t="str">
        <f ca="1"/>
        <v/>
      </c>
      <c r="M148" s="4" t="str">
        <f ca="1"/>
        <v/>
      </c>
      <c r="N148" s="4" t="str">
        <f ca="1"/>
        <v/>
      </c>
      <c r="O148" s="4" t="str">
        <f ca="1"/>
        <v/>
      </c>
      <c r="P148" s="4" t="str">
        <f ca="1"/>
        <v/>
      </c>
      <c r="Q148" s="4" t="str">
        <f ca="1"/>
        <v/>
      </c>
    </row>
    <row r="149" spans="2:17" x14ac:dyDescent="0.2">
      <c r="B149" s="4" t="str">
        <f ca="1"/>
        <v/>
      </c>
      <c r="C149" s="4" t="str">
        <f ca="1"/>
        <v/>
      </c>
      <c r="D149" s="4" t="str">
        <f ca="1"/>
        <v/>
      </c>
      <c r="E149" s="4" t="str">
        <f ca="1"/>
        <v/>
      </c>
      <c r="F149" s="2" t="str">
        <f ca="1"/>
        <v/>
      </c>
      <c r="G149" s="2" t="str">
        <f ca="1"/>
        <v/>
      </c>
      <c r="H149" s="2" t="str">
        <f ca="1"/>
        <v/>
      </c>
      <c r="I149" s="2" t="str">
        <f ca="1"/>
        <v/>
      </c>
      <c r="J149" s="2" t="str">
        <f ca="1"/>
        <v/>
      </c>
      <c r="K149" s="2" t="str">
        <f ca="1"/>
        <v/>
      </c>
      <c r="L149" s="4" t="str">
        <f ca="1"/>
        <v/>
      </c>
      <c r="M149" s="4" t="str">
        <f ca="1"/>
        <v/>
      </c>
      <c r="N149" s="4" t="str">
        <f ca="1"/>
        <v/>
      </c>
      <c r="O149" s="4" t="str">
        <f ca="1"/>
        <v/>
      </c>
      <c r="P149" s="4" t="str">
        <f ca="1"/>
        <v/>
      </c>
      <c r="Q149" s="4" t="str">
        <f ca="1"/>
        <v/>
      </c>
    </row>
    <row r="150" spans="2:17" x14ac:dyDescent="0.2">
      <c r="B150" s="4" t="str">
        <f ca="1"/>
        <v/>
      </c>
      <c r="C150" s="4" t="str">
        <f ca="1"/>
        <v/>
      </c>
      <c r="D150" s="4" t="str">
        <f ca="1"/>
        <v/>
      </c>
      <c r="E150" s="4" t="str">
        <f ca="1"/>
        <v/>
      </c>
      <c r="F150" s="2" t="str">
        <f ca="1"/>
        <v/>
      </c>
      <c r="G150" s="2" t="str">
        <f ca="1"/>
        <v/>
      </c>
      <c r="H150" s="2" t="str">
        <f ca="1"/>
        <v/>
      </c>
      <c r="I150" s="2" t="str">
        <f ca="1"/>
        <v/>
      </c>
      <c r="J150" s="2" t="str">
        <f ca="1"/>
        <v/>
      </c>
      <c r="K150" s="2" t="str">
        <f ca="1"/>
        <v/>
      </c>
      <c r="L150" s="4" t="str">
        <f ca="1"/>
        <v/>
      </c>
      <c r="M150" s="4" t="str">
        <f ca="1"/>
        <v/>
      </c>
      <c r="N150" s="4" t="str">
        <f ca="1"/>
        <v/>
      </c>
      <c r="O150" s="4" t="str">
        <f ca="1"/>
        <v/>
      </c>
      <c r="P150" s="4" t="str">
        <f ca="1"/>
        <v/>
      </c>
      <c r="Q150" s="4" t="str">
        <f ca="1"/>
        <v/>
      </c>
    </row>
    <row r="151" spans="2:17" x14ac:dyDescent="0.2">
      <c r="B151" s="4" t="str">
        <f ca="1"/>
        <v/>
      </c>
      <c r="C151" s="4" t="str">
        <f ca="1"/>
        <v/>
      </c>
      <c r="D151" s="4" t="str">
        <f ca="1"/>
        <v/>
      </c>
      <c r="E151" s="4" t="str">
        <f ca="1"/>
        <v/>
      </c>
      <c r="F151" s="2" t="str">
        <f ca="1"/>
        <v/>
      </c>
      <c r="G151" s="2" t="str">
        <f ca="1"/>
        <v/>
      </c>
      <c r="H151" s="2" t="str">
        <f ca="1"/>
        <v/>
      </c>
      <c r="I151" s="2" t="str">
        <f ca="1"/>
        <v/>
      </c>
      <c r="J151" s="2" t="str">
        <f ca="1"/>
        <v/>
      </c>
      <c r="K151" s="2" t="str">
        <f ca="1"/>
        <v/>
      </c>
      <c r="L151" s="4" t="str">
        <f ca="1"/>
        <v/>
      </c>
      <c r="M151" s="4" t="str">
        <f ca="1"/>
        <v/>
      </c>
      <c r="N151" s="4" t="str">
        <f ca="1"/>
        <v/>
      </c>
      <c r="O151" s="4" t="str">
        <f ca="1"/>
        <v/>
      </c>
      <c r="P151" s="4" t="str">
        <f ca="1"/>
        <v/>
      </c>
      <c r="Q151" s="4" t="str">
        <f ca="1"/>
        <v/>
      </c>
    </row>
    <row r="152" spans="2:17" x14ac:dyDescent="0.2">
      <c r="B152" s="4" t="str">
        <f ca="1"/>
        <v/>
      </c>
      <c r="C152" s="4" t="str">
        <f ca="1"/>
        <v/>
      </c>
      <c r="D152" s="4" t="str">
        <f ca="1"/>
        <v/>
      </c>
      <c r="E152" s="4" t="str">
        <f ca="1"/>
        <v/>
      </c>
      <c r="F152" s="2" t="str">
        <f ca="1"/>
        <v/>
      </c>
      <c r="G152" s="2" t="str">
        <f ca="1"/>
        <v/>
      </c>
      <c r="H152" s="2" t="str">
        <f ca="1"/>
        <v/>
      </c>
      <c r="I152" s="2" t="str">
        <f ca="1"/>
        <v/>
      </c>
      <c r="J152" s="2" t="str">
        <f ca="1"/>
        <v/>
      </c>
      <c r="K152" s="2" t="str">
        <f ca="1"/>
        <v/>
      </c>
      <c r="L152" s="4" t="str">
        <f ca="1"/>
        <v/>
      </c>
      <c r="M152" s="4" t="str">
        <f ca="1"/>
        <v/>
      </c>
      <c r="N152" s="4" t="str">
        <f ca="1"/>
        <v/>
      </c>
      <c r="O152" s="4" t="str">
        <f ca="1"/>
        <v/>
      </c>
      <c r="P152" s="4" t="str">
        <f ca="1"/>
        <v/>
      </c>
      <c r="Q152" s="4" t="str">
        <f ca="1"/>
        <v/>
      </c>
    </row>
    <row r="153" spans="2:17" x14ac:dyDescent="0.2">
      <c r="B153" s="4" t="str">
        <f ca="1"/>
        <v/>
      </c>
      <c r="C153" s="4" t="str">
        <f ca="1"/>
        <v/>
      </c>
      <c r="D153" s="4" t="str">
        <f ca="1"/>
        <v/>
      </c>
      <c r="E153" s="4" t="str">
        <f ca="1"/>
        <v/>
      </c>
      <c r="F153" s="2" t="str">
        <f ca="1"/>
        <v/>
      </c>
      <c r="G153" s="2" t="str">
        <f ca="1"/>
        <v/>
      </c>
      <c r="H153" s="2" t="str">
        <f ca="1"/>
        <v/>
      </c>
      <c r="I153" s="2" t="str">
        <f ca="1"/>
        <v/>
      </c>
      <c r="J153" s="2" t="str">
        <f ca="1"/>
        <v/>
      </c>
      <c r="K153" s="2" t="str">
        <f ca="1"/>
        <v/>
      </c>
      <c r="L153" s="4" t="str">
        <f ca="1"/>
        <v/>
      </c>
      <c r="M153" s="4" t="str">
        <f ca="1"/>
        <v/>
      </c>
      <c r="N153" s="4" t="str">
        <f ca="1"/>
        <v/>
      </c>
      <c r="O153" s="4" t="str">
        <f ca="1"/>
        <v/>
      </c>
      <c r="P153" s="4" t="str">
        <f ca="1"/>
        <v/>
      </c>
      <c r="Q153" s="4" t="str">
        <f ca="1"/>
        <v/>
      </c>
    </row>
    <row r="154" spans="2:17" x14ac:dyDescent="0.2">
      <c r="B154" s="4" t="str">
        <f ca="1"/>
        <v/>
      </c>
      <c r="C154" s="4" t="str">
        <f ca="1"/>
        <v/>
      </c>
      <c r="D154" s="4" t="str">
        <f ca="1"/>
        <v/>
      </c>
      <c r="E154" s="4" t="str">
        <f ca="1"/>
        <v/>
      </c>
      <c r="F154" s="2" t="str">
        <f ca="1"/>
        <v/>
      </c>
      <c r="G154" s="2" t="str">
        <f ca="1"/>
        <v/>
      </c>
      <c r="H154" s="2" t="str">
        <f ca="1"/>
        <v/>
      </c>
      <c r="I154" s="2" t="str">
        <f ca="1"/>
        <v/>
      </c>
      <c r="J154" s="2" t="str">
        <f ca="1"/>
        <v/>
      </c>
      <c r="K154" s="2" t="str">
        <f ca="1"/>
        <v/>
      </c>
      <c r="L154" s="4" t="str">
        <f ca="1"/>
        <v/>
      </c>
      <c r="M154" s="4" t="str">
        <f ca="1"/>
        <v/>
      </c>
      <c r="N154" s="4" t="str">
        <f ca="1"/>
        <v/>
      </c>
      <c r="O154" s="4" t="str">
        <f ca="1"/>
        <v/>
      </c>
      <c r="P154" s="4" t="str">
        <f ca="1"/>
        <v/>
      </c>
      <c r="Q154" s="4" t="str">
        <f ca="1"/>
        <v/>
      </c>
    </row>
    <row r="155" spans="2:17" x14ac:dyDescent="0.2">
      <c r="B155" s="4" t="str">
        <f ca="1"/>
        <v/>
      </c>
      <c r="C155" s="4" t="str">
        <f ca="1"/>
        <v/>
      </c>
      <c r="D155" s="4" t="str">
        <f ca="1"/>
        <v/>
      </c>
      <c r="E155" s="4" t="str">
        <f ca="1"/>
        <v/>
      </c>
      <c r="F155" s="2" t="str">
        <f ca="1"/>
        <v/>
      </c>
      <c r="G155" s="2" t="str">
        <f ca="1"/>
        <v/>
      </c>
      <c r="H155" s="2" t="str">
        <f ca="1"/>
        <v/>
      </c>
      <c r="I155" s="2" t="str">
        <f ca="1"/>
        <v/>
      </c>
      <c r="J155" s="2" t="str">
        <f ca="1"/>
        <v/>
      </c>
      <c r="K155" s="2" t="str">
        <f ca="1"/>
        <v/>
      </c>
      <c r="L155" s="4" t="str">
        <f ca="1"/>
        <v/>
      </c>
      <c r="M155" s="4" t="str">
        <f ca="1"/>
        <v/>
      </c>
      <c r="N155" s="4" t="str">
        <f ca="1"/>
        <v/>
      </c>
      <c r="O155" s="4" t="str">
        <f ca="1"/>
        <v/>
      </c>
      <c r="P155" s="4" t="str">
        <f ca="1"/>
        <v/>
      </c>
      <c r="Q155" s="4" t="str">
        <f ca="1"/>
        <v/>
      </c>
    </row>
    <row r="156" spans="2:17" x14ac:dyDescent="0.2">
      <c r="B156" s="4" t="str">
        <f ca="1"/>
        <v/>
      </c>
      <c r="C156" s="4" t="str">
        <f ca="1"/>
        <v/>
      </c>
      <c r="D156" s="4" t="str">
        <f ca="1"/>
        <v/>
      </c>
      <c r="E156" s="4" t="str">
        <f ca="1"/>
        <v/>
      </c>
      <c r="F156" s="2" t="str">
        <f ca="1"/>
        <v/>
      </c>
      <c r="G156" s="2" t="str">
        <f ca="1"/>
        <v/>
      </c>
      <c r="H156" s="2" t="str">
        <f ca="1"/>
        <v/>
      </c>
      <c r="I156" s="2" t="str">
        <f ca="1"/>
        <v/>
      </c>
      <c r="J156" s="2" t="str">
        <f ca="1"/>
        <v/>
      </c>
      <c r="K156" s="2" t="str">
        <f ca="1"/>
        <v/>
      </c>
      <c r="L156" s="4" t="str">
        <f ca="1"/>
        <v/>
      </c>
      <c r="M156" s="4" t="str">
        <f ca="1"/>
        <v/>
      </c>
      <c r="N156" s="4" t="str">
        <f ca="1"/>
        <v/>
      </c>
      <c r="O156" s="4" t="str">
        <f ca="1"/>
        <v/>
      </c>
      <c r="P156" s="4" t="str">
        <f ca="1"/>
        <v/>
      </c>
      <c r="Q156" s="4" t="str">
        <f ca="1"/>
        <v/>
      </c>
    </row>
    <row r="157" spans="2:17" x14ac:dyDescent="0.2">
      <c r="B157" s="4" t="str">
        <f ca="1"/>
        <v/>
      </c>
      <c r="C157" s="4" t="str">
        <f ca="1"/>
        <v/>
      </c>
      <c r="D157" s="4" t="str">
        <f ca="1"/>
        <v/>
      </c>
      <c r="E157" s="4" t="str">
        <f ca="1"/>
        <v/>
      </c>
      <c r="F157" s="2" t="str">
        <f ca="1"/>
        <v/>
      </c>
      <c r="G157" s="2" t="str">
        <f ca="1"/>
        <v/>
      </c>
      <c r="H157" s="2" t="str">
        <f ca="1"/>
        <v/>
      </c>
      <c r="I157" s="2" t="str">
        <f ca="1"/>
        <v/>
      </c>
      <c r="J157" s="2" t="str">
        <f ca="1"/>
        <v/>
      </c>
      <c r="K157" s="2" t="str">
        <f ca="1"/>
        <v/>
      </c>
      <c r="L157" s="4" t="str">
        <f ca="1"/>
        <v/>
      </c>
      <c r="M157" s="4" t="str">
        <f ca="1"/>
        <v/>
      </c>
      <c r="N157" s="4" t="str">
        <f ca="1"/>
        <v/>
      </c>
      <c r="O157" s="4" t="str">
        <f ca="1"/>
        <v/>
      </c>
      <c r="P157" s="4" t="str">
        <f ca="1"/>
        <v/>
      </c>
      <c r="Q157" s="4" t="str">
        <f ca="1"/>
        <v/>
      </c>
    </row>
    <row r="158" spans="2:17" x14ac:dyDescent="0.2">
      <c r="B158" s="4" t="str">
        <f ca="1"/>
        <v/>
      </c>
      <c r="C158" s="4" t="str">
        <f ca="1"/>
        <v/>
      </c>
      <c r="D158" s="4" t="str">
        <f ca="1"/>
        <v/>
      </c>
      <c r="E158" s="4" t="str">
        <f ca="1"/>
        <v/>
      </c>
      <c r="F158" s="2" t="str">
        <f ca="1"/>
        <v/>
      </c>
      <c r="G158" s="2" t="str">
        <f ca="1"/>
        <v/>
      </c>
      <c r="H158" s="2" t="str">
        <f ca="1"/>
        <v/>
      </c>
      <c r="I158" s="2" t="str">
        <f ca="1"/>
        <v/>
      </c>
      <c r="J158" s="2" t="str">
        <f ca="1"/>
        <v/>
      </c>
      <c r="K158" s="2" t="str">
        <f ca="1"/>
        <v/>
      </c>
      <c r="L158" s="4" t="str">
        <f ca="1"/>
        <v/>
      </c>
      <c r="M158" s="4" t="str">
        <f ca="1"/>
        <v/>
      </c>
      <c r="N158" s="4" t="str">
        <f ca="1"/>
        <v/>
      </c>
      <c r="O158" s="4" t="str">
        <f ca="1"/>
        <v/>
      </c>
      <c r="P158" s="4" t="str">
        <f ca="1"/>
        <v/>
      </c>
      <c r="Q158" s="4" t="str">
        <f ca="1"/>
        <v/>
      </c>
    </row>
    <row r="159" spans="2:17" x14ac:dyDescent="0.2">
      <c r="B159" s="4" t="str">
        <f ca="1"/>
        <v/>
      </c>
      <c r="C159" s="4" t="str">
        <f ca="1"/>
        <v/>
      </c>
      <c r="D159" s="4" t="str">
        <f ca="1"/>
        <v/>
      </c>
      <c r="E159" s="4" t="str">
        <f ca="1"/>
        <v/>
      </c>
      <c r="F159" s="2" t="str">
        <f ca="1"/>
        <v/>
      </c>
      <c r="G159" s="2" t="str">
        <f ca="1"/>
        <v/>
      </c>
      <c r="H159" s="2" t="str">
        <f ca="1"/>
        <v/>
      </c>
      <c r="I159" s="2" t="str">
        <f ca="1"/>
        <v/>
      </c>
      <c r="J159" s="2" t="str">
        <f ca="1"/>
        <v/>
      </c>
      <c r="K159" s="2" t="str">
        <f ca="1"/>
        <v/>
      </c>
      <c r="L159" s="4" t="str">
        <f ca="1"/>
        <v/>
      </c>
      <c r="M159" s="4" t="str">
        <f ca="1"/>
        <v/>
      </c>
      <c r="N159" s="4" t="str">
        <f ca="1"/>
        <v/>
      </c>
      <c r="O159" s="4" t="str">
        <f ca="1"/>
        <v/>
      </c>
      <c r="P159" s="4" t="str">
        <f ca="1"/>
        <v/>
      </c>
      <c r="Q159" s="4" t="str">
        <f ca="1"/>
        <v/>
      </c>
    </row>
    <row r="160" spans="2:17" x14ac:dyDescent="0.2">
      <c r="B160" s="4" t="str">
        <f ca="1"/>
        <v/>
      </c>
      <c r="C160" s="4" t="str">
        <f ca="1"/>
        <v/>
      </c>
      <c r="D160" s="4" t="str">
        <f ca="1"/>
        <v/>
      </c>
      <c r="E160" s="4" t="str">
        <f ca="1"/>
        <v/>
      </c>
      <c r="F160" s="2" t="str">
        <f ca="1"/>
        <v/>
      </c>
      <c r="G160" s="2" t="str">
        <f ca="1"/>
        <v/>
      </c>
      <c r="H160" s="2" t="str">
        <f ca="1"/>
        <v/>
      </c>
      <c r="I160" s="2" t="str">
        <f ca="1"/>
        <v/>
      </c>
      <c r="J160" s="2" t="str">
        <f ca="1"/>
        <v/>
      </c>
      <c r="K160" s="2" t="str">
        <f ca="1"/>
        <v/>
      </c>
      <c r="L160" s="4" t="str">
        <f ca="1"/>
        <v/>
      </c>
      <c r="M160" s="4" t="str">
        <f ca="1"/>
        <v/>
      </c>
      <c r="N160" s="4" t="str">
        <f ca="1"/>
        <v/>
      </c>
      <c r="O160" s="4" t="str">
        <f ca="1"/>
        <v/>
      </c>
      <c r="P160" s="4" t="str">
        <f ca="1"/>
        <v/>
      </c>
      <c r="Q160" s="4" t="str">
        <f ca="1"/>
        <v/>
      </c>
    </row>
    <row r="161" spans="2:17" x14ac:dyDescent="0.2">
      <c r="B161" s="4" t="str">
        <f ca="1"/>
        <v/>
      </c>
      <c r="C161" s="4" t="str">
        <f ca="1"/>
        <v/>
      </c>
      <c r="D161" s="4" t="str">
        <f ca="1"/>
        <v/>
      </c>
      <c r="E161" s="4" t="str">
        <f ca="1"/>
        <v/>
      </c>
      <c r="F161" s="2" t="str">
        <f ca="1"/>
        <v/>
      </c>
      <c r="G161" s="2" t="str">
        <f ca="1"/>
        <v/>
      </c>
      <c r="H161" s="2" t="str">
        <f ca="1"/>
        <v/>
      </c>
      <c r="I161" s="2" t="str">
        <f ca="1"/>
        <v/>
      </c>
      <c r="J161" s="2" t="str">
        <f ca="1"/>
        <v/>
      </c>
      <c r="K161" s="2" t="str">
        <f ca="1"/>
        <v/>
      </c>
      <c r="L161" s="4" t="str">
        <f ca="1"/>
        <v/>
      </c>
      <c r="M161" s="4" t="str">
        <f ca="1"/>
        <v/>
      </c>
      <c r="N161" s="4" t="str">
        <f ca="1"/>
        <v/>
      </c>
      <c r="O161" s="4" t="str">
        <f ca="1"/>
        <v/>
      </c>
      <c r="P161" s="4" t="str">
        <f ca="1"/>
        <v/>
      </c>
      <c r="Q161" s="4" t="str">
        <f ca="1"/>
        <v/>
      </c>
    </row>
    <row r="162" spans="2:17" x14ac:dyDescent="0.2">
      <c r="B162" s="4" t="str">
        <f ca="1"/>
        <v/>
      </c>
      <c r="C162" s="4" t="str">
        <f ca="1"/>
        <v/>
      </c>
      <c r="D162" s="4" t="str">
        <f ca="1"/>
        <v/>
      </c>
      <c r="E162" s="4" t="str">
        <f ca="1"/>
        <v/>
      </c>
      <c r="F162" s="2" t="str">
        <f ca="1"/>
        <v/>
      </c>
      <c r="G162" s="2" t="str">
        <f ca="1"/>
        <v/>
      </c>
      <c r="H162" s="2" t="str">
        <f ca="1"/>
        <v/>
      </c>
      <c r="I162" s="2" t="str">
        <f ca="1"/>
        <v/>
      </c>
      <c r="J162" s="2" t="str">
        <f ca="1"/>
        <v/>
      </c>
      <c r="K162" s="2" t="str">
        <f ca="1"/>
        <v/>
      </c>
      <c r="L162" s="4" t="str">
        <f ca="1"/>
        <v/>
      </c>
      <c r="M162" s="4" t="str">
        <f ca="1"/>
        <v/>
      </c>
      <c r="N162" s="4" t="str">
        <f ca="1"/>
        <v/>
      </c>
      <c r="O162" s="4" t="str">
        <f ca="1"/>
        <v/>
      </c>
      <c r="P162" s="4" t="str">
        <f ca="1"/>
        <v/>
      </c>
      <c r="Q162" s="4" t="str">
        <f ca="1"/>
        <v/>
      </c>
    </row>
    <row r="163" spans="2:17" x14ac:dyDescent="0.2">
      <c r="B163" s="4" t="str">
        <f ca="1"/>
        <v/>
      </c>
      <c r="C163" s="4" t="str">
        <f ca="1"/>
        <v/>
      </c>
      <c r="D163" s="4" t="str">
        <f ca="1"/>
        <v/>
      </c>
      <c r="E163" s="4" t="str">
        <f ca="1"/>
        <v/>
      </c>
      <c r="F163" s="2" t="str">
        <f ca="1"/>
        <v/>
      </c>
      <c r="G163" s="2" t="str">
        <f ca="1"/>
        <v/>
      </c>
      <c r="H163" s="2" t="str">
        <f ca="1"/>
        <v/>
      </c>
      <c r="I163" s="2" t="str">
        <f ca="1"/>
        <v/>
      </c>
      <c r="J163" s="2" t="str">
        <f ca="1"/>
        <v/>
      </c>
      <c r="K163" s="2" t="str">
        <f ca="1"/>
        <v/>
      </c>
      <c r="L163" s="4" t="str">
        <f ca="1"/>
        <v/>
      </c>
      <c r="M163" s="4" t="str">
        <f ca="1"/>
        <v/>
      </c>
      <c r="N163" s="4" t="str">
        <f ca="1"/>
        <v/>
      </c>
      <c r="O163" s="4" t="str">
        <f ca="1"/>
        <v/>
      </c>
      <c r="P163" s="4" t="str">
        <f ca="1"/>
        <v/>
      </c>
      <c r="Q163" s="4" t="str">
        <f ca="1"/>
        <v/>
      </c>
    </row>
    <row r="164" spans="2:17" x14ac:dyDescent="0.2">
      <c r="B164" s="4" t="str">
        <f ca="1"/>
        <v/>
      </c>
      <c r="C164" s="4" t="str">
        <f ca="1"/>
        <v/>
      </c>
      <c r="D164" s="4" t="str">
        <f ca="1"/>
        <v/>
      </c>
      <c r="E164" s="4" t="str">
        <f ca="1"/>
        <v/>
      </c>
      <c r="F164" s="2" t="str">
        <f ca="1"/>
        <v/>
      </c>
      <c r="G164" s="2" t="str">
        <f ca="1"/>
        <v/>
      </c>
      <c r="H164" s="2" t="str">
        <f ca="1"/>
        <v/>
      </c>
      <c r="I164" s="2" t="str">
        <f ca="1"/>
        <v/>
      </c>
      <c r="J164" s="2" t="str">
        <f ca="1"/>
        <v/>
      </c>
      <c r="K164" s="2" t="str">
        <f ca="1"/>
        <v/>
      </c>
      <c r="L164" s="4" t="str">
        <f ca="1"/>
        <v/>
      </c>
      <c r="M164" s="4" t="str">
        <f ca="1"/>
        <v/>
      </c>
      <c r="N164" s="4" t="str">
        <f ca="1"/>
        <v/>
      </c>
      <c r="O164" s="4" t="str">
        <f ca="1"/>
        <v/>
      </c>
      <c r="P164" s="4" t="str">
        <f ca="1"/>
        <v/>
      </c>
      <c r="Q164" s="4" t="str">
        <f ca="1"/>
        <v/>
      </c>
    </row>
    <row r="165" spans="2:17" x14ac:dyDescent="0.2">
      <c r="B165" s="4" t="str">
        <f ca="1"/>
        <v/>
      </c>
      <c r="C165" s="4" t="str">
        <f ca="1"/>
        <v/>
      </c>
      <c r="D165" s="4" t="str">
        <f ca="1"/>
        <v/>
      </c>
      <c r="E165" s="4" t="str">
        <f ca="1"/>
        <v/>
      </c>
      <c r="F165" s="2" t="str">
        <f ca="1"/>
        <v/>
      </c>
      <c r="G165" s="2" t="str">
        <f ca="1"/>
        <v/>
      </c>
      <c r="H165" s="2" t="str">
        <f ca="1"/>
        <v/>
      </c>
      <c r="I165" s="2" t="str">
        <f ca="1"/>
        <v/>
      </c>
      <c r="J165" s="2" t="str">
        <f ca="1"/>
        <v/>
      </c>
      <c r="K165" s="2" t="str">
        <f ca="1"/>
        <v/>
      </c>
      <c r="L165" s="4" t="str">
        <f ca="1"/>
        <v/>
      </c>
      <c r="M165" s="4" t="str">
        <f ca="1"/>
        <v/>
      </c>
      <c r="N165" s="4" t="str">
        <f ca="1"/>
        <v/>
      </c>
      <c r="O165" s="4" t="str">
        <f ca="1"/>
        <v/>
      </c>
      <c r="P165" s="4" t="str">
        <f ca="1"/>
        <v/>
      </c>
      <c r="Q165" s="4" t="str">
        <f ca="1"/>
        <v/>
      </c>
    </row>
    <row r="166" spans="2:17" x14ac:dyDescent="0.2">
      <c r="B166" s="4" t="str">
        <f ca="1"/>
        <v/>
      </c>
      <c r="C166" s="4" t="str">
        <f ca="1"/>
        <v/>
      </c>
      <c r="D166" s="4" t="str">
        <f ca="1"/>
        <v/>
      </c>
      <c r="E166" s="4" t="str">
        <f ca="1"/>
        <v/>
      </c>
      <c r="F166" s="2" t="str">
        <f ca="1"/>
        <v/>
      </c>
      <c r="G166" s="2" t="str">
        <f ca="1"/>
        <v/>
      </c>
      <c r="H166" s="2" t="str">
        <f ca="1"/>
        <v/>
      </c>
      <c r="I166" s="2" t="str">
        <f ca="1"/>
        <v/>
      </c>
      <c r="J166" s="2" t="str">
        <f ca="1"/>
        <v/>
      </c>
      <c r="K166" s="2" t="str">
        <f ca="1"/>
        <v/>
      </c>
      <c r="L166" s="4" t="str">
        <f ca="1"/>
        <v/>
      </c>
      <c r="M166" s="4" t="str">
        <f ca="1"/>
        <v/>
      </c>
      <c r="N166" s="4" t="str">
        <f ca="1"/>
        <v/>
      </c>
      <c r="O166" s="4" t="str">
        <f ca="1"/>
        <v/>
      </c>
      <c r="P166" s="4" t="str">
        <f ca="1"/>
        <v/>
      </c>
      <c r="Q166" s="4" t="str">
        <f ca="1"/>
        <v/>
      </c>
    </row>
    <row r="167" spans="2:17" x14ac:dyDescent="0.2">
      <c r="B167" s="4" t="str">
        <f ca="1"/>
        <v/>
      </c>
      <c r="C167" s="4" t="str">
        <f ca="1"/>
        <v/>
      </c>
      <c r="D167" s="4" t="str">
        <f ca="1"/>
        <v/>
      </c>
      <c r="E167" s="4" t="str">
        <f ca="1"/>
        <v/>
      </c>
      <c r="F167" s="2" t="str">
        <f ca="1"/>
        <v/>
      </c>
      <c r="G167" s="2" t="str">
        <f ca="1"/>
        <v/>
      </c>
      <c r="H167" s="2" t="str">
        <f ca="1"/>
        <v/>
      </c>
      <c r="I167" s="2" t="str">
        <f ca="1"/>
        <v/>
      </c>
      <c r="J167" s="2" t="str">
        <f ca="1"/>
        <v/>
      </c>
      <c r="K167" s="2" t="str">
        <f ca="1"/>
        <v/>
      </c>
      <c r="L167" s="4" t="str">
        <f ca="1"/>
        <v/>
      </c>
      <c r="M167" s="4" t="str">
        <f ca="1"/>
        <v/>
      </c>
      <c r="N167" s="4" t="str">
        <f ca="1"/>
        <v/>
      </c>
      <c r="O167" s="4" t="str">
        <f ca="1"/>
        <v/>
      </c>
      <c r="P167" s="4" t="str">
        <f ca="1"/>
        <v/>
      </c>
      <c r="Q167" s="4" t="str">
        <f ca="1"/>
        <v/>
      </c>
    </row>
    <row r="168" spans="2:17" x14ac:dyDescent="0.2">
      <c r="B168" s="4" t="str">
        <f ca="1"/>
        <v/>
      </c>
      <c r="C168" s="4" t="str">
        <f ca="1"/>
        <v/>
      </c>
      <c r="D168" s="4" t="str">
        <f ca="1"/>
        <v/>
      </c>
      <c r="E168" s="4" t="str">
        <f ca="1"/>
        <v/>
      </c>
      <c r="F168" s="2" t="str">
        <f ca="1"/>
        <v/>
      </c>
      <c r="G168" s="2" t="str">
        <f ca="1"/>
        <v/>
      </c>
      <c r="H168" s="2" t="str">
        <f ca="1"/>
        <v/>
      </c>
      <c r="I168" s="2" t="str">
        <f ca="1"/>
        <v/>
      </c>
      <c r="J168" s="2" t="str">
        <f ca="1"/>
        <v/>
      </c>
      <c r="K168" s="2" t="str">
        <f ca="1"/>
        <v/>
      </c>
      <c r="L168" s="4" t="str">
        <f ca="1"/>
        <v/>
      </c>
      <c r="M168" s="4" t="str">
        <f ca="1"/>
        <v/>
      </c>
      <c r="N168" s="4" t="str">
        <f ca="1"/>
        <v/>
      </c>
      <c r="O168" s="4" t="str">
        <f ca="1"/>
        <v/>
      </c>
      <c r="P168" s="4" t="str">
        <f ca="1"/>
        <v/>
      </c>
      <c r="Q168" s="4" t="str">
        <f ca="1"/>
        <v/>
      </c>
    </row>
    <row r="169" spans="2:17" x14ac:dyDescent="0.2">
      <c r="B169" s="4" t="str">
        <f ca="1"/>
        <v/>
      </c>
      <c r="C169" s="4" t="str">
        <f ca="1"/>
        <v/>
      </c>
      <c r="D169" s="4" t="str">
        <f ca="1"/>
        <v/>
      </c>
      <c r="E169" s="4" t="str">
        <f ca="1"/>
        <v/>
      </c>
      <c r="F169" s="2" t="str">
        <f ca="1"/>
        <v/>
      </c>
      <c r="G169" s="2" t="str">
        <f ca="1"/>
        <v/>
      </c>
      <c r="H169" s="2" t="str">
        <f ca="1"/>
        <v/>
      </c>
      <c r="I169" s="2" t="str">
        <f ca="1"/>
        <v/>
      </c>
      <c r="J169" s="2" t="str">
        <f ca="1"/>
        <v/>
      </c>
      <c r="K169" s="2" t="str">
        <f ca="1"/>
        <v/>
      </c>
      <c r="L169" s="4" t="str">
        <f ca="1"/>
        <v/>
      </c>
      <c r="M169" s="4" t="str">
        <f ca="1"/>
        <v/>
      </c>
      <c r="N169" s="4" t="str">
        <f ca="1"/>
        <v/>
      </c>
      <c r="O169" s="4" t="str">
        <f ca="1"/>
        <v/>
      </c>
      <c r="P169" s="4" t="str">
        <f ca="1"/>
        <v/>
      </c>
      <c r="Q169" s="4" t="str">
        <f ca="1"/>
        <v/>
      </c>
    </row>
    <row r="170" spans="2:17" x14ac:dyDescent="0.2">
      <c r="B170" s="4" t="str">
        <f ca="1"/>
        <v/>
      </c>
      <c r="C170" s="4" t="str">
        <f ca="1"/>
        <v/>
      </c>
      <c r="D170" s="4" t="str">
        <f ca="1"/>
        <v/>
      </c>
      <c r="E170" s="4" t="str">
        <f ca="1"/>
        <v/>
      </c>
      <c r="F170" s="2" t="str">
        <f ca="1"/>
        <v/>
      </c>
      <c r="G170" s="2" t="str">
        <f ca="1"/>
        <v/>
      </c>
      <c r="H170" s="2" t="str">
        <f ca="1"/>
        <v/>
      </c>
      <c r="I170" s="2" t="str">
        <f ca="1"/>
        <v/>
      </c>
      <c r="J170" s="2" t="str">
        <f ca="1"/>
        <v/>
      </c>
      <c r="K170" s="2" t="str">
        <f ca="1"/>
        <v/>
      </c>
      <c r="L170" s="4" t="str">
        <f ca="1"/>
        <v/>
      </c>
      <c r="M170" s="4" t="str">
        <f ca="1"/>
        <v/>
      </c>
      <c r="N170" s="4" t="str">
        <f ca="1"/>
        <v/>
      </c>
      <c r="O170" s="4" t="str">
        <f ca="1"/>
        <v/>
      </c>
      <c r="P170" s="4" t="str">
        <f ca="1"/>
        <v/>
      </c>
      <c r="Q170" s="4" t="str">
        <f ca="1"/>
        <v/>
      </c>
    </row>
    <row r="171" spans="2:17" x14ac:dyDescent="0.2">
      <c r="B171" s="4" t="str">
        <f ca="1"/>
        <v/>
      </c>
      <c r="C171" s="4" t="str">
        <f ca="1"/>
        <v/>
      </c>
      <c r="D171" s="4" t="str">
        <f ca="1"/>
        <v/>
      </c>
      <c r="E171" s="4" t="str">
        <f ca="1"/>
        <v/>
      </c>
      <c r="F171" s="2" t="str">
        <f ca="1"/>
        <v/>
      </c>
      <c r="G171" s="2" t="str">
        <f ca="1"/>
        <v/>
      </c>
      <c r="H171" s="2" t="str">
        <f ca="1"/>
        <v/>
      </c>
      <c r="I171" s="2" t="str">
        <f ca="1"/>
        <v/>
      </c>
      <c r="J171" s="2" t="str">
        <f ca="1"/>
        <v/>
      </c>
      <c r="K171" s="2" t="str">
        <f ca="1"/>
        <v/>
      </c>
      <c r="L171" s="4" t="str">
        <f ca="1"/>
        <v/>
      </c>
      <c r="M171" s="4" t="str">
        <f ca="1"/>
        <v/>
      </c>
      <c r="N171" s="4" t="str">
        <f ca="1"/>
        <v/>
      </c>
      <c r="O171" s="4" t="str">
        <f ca="1"/>
        <v/>
      </c>
      <c r="P171" s="4" t="str">
        <f ca="1"/>
        <v/>
      </c>
      <c r="Q171" s="4" t="str">
        <f ca="1"/>
        <v/>
      </c>
    </row>
    <row r="172" spans="2:17" x14ac:dyDescent="0.2">
      <c r="B172" s="4" t="str">
        <f ca="1"/>
        <v/>
      </c>
      <c r="C172" s="4" t="str">
        <f ca="1"/>
        <v/>
      </c>
      <c r="D172" s="4" t="str">
        <f ca="1"/>
        <v/>
      </c>
      <c r="E172" s="4" t="str">
        <f ca="1"/>
        <v/>
      </c>
      <c r="F172" s="2" t="str">
        <f ca="1"/>
        <v/>
      </c>
      <c r="G172" s="2" t="str">
        <f ca="1"/>
        <v/>
      </c>
      <c r="H172" s="2" t="str">
        <f ca="1"/>
        <v/>
      </c>
      <c r="I172" s="2" t="str">
        <f ca="1"/>
        <v/>
      </c>
      <c r="J172" s="2" t="str">
        <f ca="1"/>
        <v/>
      </c>
      <c r="K172" s="2" t="str">
        <f ca="1"/>
        <v/>
      </c>
      <c r="L172" s="4" t="str">
        <f ca="1"/>
        <v/>
      </c>
      <c r="M172" s="4" t="str">
        <f ca="1"/>
        <v/>
      </c>
      <c r="N172" s="4" t="str">
        <f ca="1"/>
        <v/>
      </c>
      <c r="O172" s="4" t="str">
        <f ca="1"/>
        <v/>
      </c>
      <c r="P172" s="4" t="str">
        <f ca="1"/>
        <v/>
      </c>
      <c r="Q172" s="4" t="str">
        <f ca="1"/>
        <v/>
      </c>
    </row>
    <row r="173" spans="2:17" x14ac:dyDescent="0.2">
      <c r="B173" s="4" t="str">
        <f ca="1"/>
        <v/>
      </c>
      <c r="C173" s="4" t="str">
        <f ca="1"/>
        <v/>
      </c>
      <c r="D173" s="4" t="str">
        <f ca="1"/>
        <v/>
      </c>
      <c r="E173" s="4" t="str">
        <f ca="1"/>
        <v/>
      </c>
      <c r="F173" s="2" t="str">
        <f ca="1"/>
        <v/>
      </c>
      <c r="G173" s="2" t="str">
        <f ca="1"/>
        <v/>
      </c>
      <c r="H173" s="2" t="str">
        <f ca="1"/>
        <v/>
      </c>
      <c r="I173" s="2" t="str">
        <f ca="1"/>
        <v/>
      </c>
      <c r="J173" s="2" t="str">
        <f ca="1"/>
        <v/>
      </c>
      <c r="K173" s="2" t="str">
        <f ca="1"/>
        <v/>
      </c>
      <c r="L173" s="4" t="str">
        <f ca="1"/>
        <v/>
      </c>
      <c r="M173" s="4" t="str">
        <f ca="1"/>
        <v/>
      </c>
      <c r="N173" s="4" t="str">
        <f ca="1"/>
        <v/>
      </c>
      <c r="O173" s="4" t="str">
        <f ca="1"/>
        <v/>
      </c>
      <c r="P173" s="4" t="str">
        <f ca="1"/>
        <v/>
      </c>
      <c r="Q173" s="4" t="str">
        <f ca="1"/>
        <v/>
      </c>
    </row>
    <row r="174" spans="2:17" x14ac:dyDescent="0.2">
      <c r="B174" s="4" t="str">
        <f ca="1"/>
        <v/>
      </c>
      <c r="C174" s="4" t="str">
        <f ca="1"/>
        <v/>
      </c>
      <c r="D174" s="4" t="str">
        <f ca="1"/>
        <v/>
      </c>
      <c r="E174" s="4" t="str">
        <f ca="1"/>
        <v/>
      </c>
      <c r="F174" s="2" t="str">
        <f ca="1"/>
        <v/>
      </c>
      <c r="G174" s="2" t="str">
        <f ca="1"/>
        <v/>
      </c>
      <c r="H174" s="2" t="str">
        <f ca="1"/>
        <v/>
      </c>
      <c r="I174" s="2" t="str">
        <f ca="1"/>
        <v/>
      </c>
      <c r="J174" s="2" t="str">
        <f ca="1"/>
        <v/>
      </c>
      <c r="K174" s="2" t="str">
        <f ca="1"/>
        <v/>
      </c>
      <c r="L174" s="4" t="str">
        <f ca="1"/>
        <v/>
      </c>
      <c r="M174" s="4" t="str">
        <f ca="1"/>
        <v/>
      </c>
      <c r="N174" s="4" t="str">
        <f ca="1"/>
        <v/>
      </c>
      <c r="O174" s="4" t="str">
        <f ca="1"/>
        <v/>
      </c>
      <c r="P174" s="4" t="str">
        <f ca="1"/>
        <v/>
      </c>
      <c r="Q174" s="4" t="str">
        <f ca="1"/>
        <v/>
      </c>
    </row>
    <row r="175" spans="2:17" x14ac:dyDescent="0.2">
      <c r="B175" s="4" t="str">
        <f ca="1"/>
        <v/>
      </c>
      <c r="C175" s="4" t="str">
        <f ca="1"/>
        <v/>
      </c>
      <c r="D175" s="4" t="str">
        <f ca="1"/>
        <v/>
      </c>
      <c r="E175" s="4" t="str">
        <f ca="1"/>
        <v/>
      </c>
      <c r="F175" s="2" t="str">
        <f ca="1"/>
        <v/>
      </c>
      <c r="G175" s="2" t="str">
        <f ca="1"/>
        <v/>
      </c>
      <c r="H175" s="2" t="str">
        <f ca="1"/>
        <v/>
      </c>
      <c r="I175" s="2" t="str">
        <f ca="1"/>
        <v/>
      </c>
      <c r="J175" s="2" t="str">
        <f ca="1"/>
        <v/>
      </c>
      <c r="K175" s="2" t="str">
        <f ca="1"/>
        <v/>
      </c>
      <c r="L175" s="4" t="str">
        <f ca="1"/>
        <v/>
      </c>
      <c r="M175" s="4" t="str">
        <f ca="1"/>
        <v/>
      </c>
      <c r="N175" s="4" t="str">
        <f ca="1"/>
        <v/>
      </c>
      <c r="O175" s="4" t="str">
        <f ca="1"/>
        <v/>
      </c>
      <c r="P175" s="4" t="str">
        <f ca="1"/>
        <v/>
      </c>
      <c r="Q175" s="4" t="str">
        <f ca="1"/>
        <v/>
      </c>
    </row>
    <row r="176" spans="2:17" x14ac:dyDescent="0.2">
      <c r="B176" s="4" t="str">
        <f ca="1"/>
        <v/>
      </c>
      <c r="C176" s="4" t="str">
        <f ca="1"/>
        <v/>
      </c>
      <c r="D176" s="4" t="str">
        <f ca="1"/>
        <v/>
      </c>
      <c r="E176" s="4" t="str">
        <f ca="1"/>
        <v/>
      </c>
      <c r="F176" s="2" t="str">
        <f ca="1"/>
        <v/>
      </c>
      <c r="G176" s="2" t="str">
        <f ca="1"/>
        <v/>
      </c>
      <c r="H176" s="2" t="str">
        <f ca="1"/>
        <v/>
      </c>
      <c r="I176" s="2" t="str">
        <f ca="1"/>
        <v/>
      </c>
      <c r="J176" s="2" t="str">
        <f ca="1"/>
        <v/>
      </c>
      <c r="K176" s="2" t="str">
        <f ca="1"/>
        <v/>
      </c>
      <c r="L176" s="4" t="str">
        <f ca="1"/>
        <v/>
      </c>
      <c r="M176" s="4" t="str">
        <f ca="1"/>
        <v/>
      </c>
      <c r="N176" s="4" t="str">
        <f ca="1"/>
        <v/>
      </c>
      <c r="O176" s="4" t="str">
        <f ca="1"/>
        <v/>
      </c>
      <c r="P176" s="4" t="str">
        <f ca="1"/>
        <v/>
      </c>
      <c r="Q176" s="4" t="str">
        <f ca="1"/>
        <v/>
      </c>
    </row>
    <row r="177" spans="2:17" x14ac:dyDescent="0.2">
      <c r="B177" s="4" t="str">
        <f ca="1"/>
        <v/>
      </c>
      <c r="C177" s="4" t="str">
        <f ca="1"/>
        <v/>
      </c>
      <c r="D177" s="4" t="str">
        <f ca="1"/>
        <v/>
      </c>
      <c r="E177" s="4" t="str">
        <f ca="1"/>
        <v/>
      </c>
      <c r="F177" s="2" t="str">
        <f ca="1"/>
        <v/>
      </c>
      <c r="G177" s="2" t="str">
        <f ca="1"/>
        <v/>
      </c>
      <c r="H177" s="2" t="str">
        <f ca="1"/>
        <v/>
      </c>
      <c r="I177" s="2" t="str">
        <f ca="1"/>
        <v/>
      </c>
      <c r="J177" s="2" t="str">
        <f ca="1"/>
        <v/>
      </c>
      <c r="K177" s="2" t="str">
        <f ca="1"/>
        <v/>
      </c>
      <c r="L177" s="4" t="str">
        <f ca="1"/>
        <v/>
      </c>
      <c r="M177" s="4" t="str">
        <f ca="1"/>
        <v/>
      </c>
      <c r="N177" s="4" t="str">
        <f ca="1"/>
        <v/>
      </c>
      <c r="O177" s="4" t="str">
        <f ca="1"/>
        <v/>
      </c>
      <c r="P177" s="4" t="str">
        <f ca="1"/>
        <v/>
      </c>
      <c r="Q177" s="4" t="str">
        <f ca="1"/>
        <v/>
      </c>
    </row>
    <row r="178" spans="2:17" x14ac:dyDescent="0.2">
      <c r="B178" s="4" t="str">
        <f ca="1"/>
        <v/>
      </c>
      <c r="C178" s="4" t="str">
        <f ca="1"/>
        <v/>
      </c>
      <c r="D178" s="4" t="str">
        <f ca="1"/>
        <v/>
      </c>
      <c r="E178" s="4" t="str">
        <f ca="1"/>
        <v/>
      </c>
      <c r="F178" s="2" t="str">
        <f ca="1"/>
        <v/>
      </c>
      <c r="G178" s="2" t="str">
        <f ca="1"/>
        <v/>
      </c>
      <c r="H178" s="2" t="str">
        <f ca="1"/>
        <v/>
      </c>
      <c r="I178" s="2" t="str">
        <f ca="1"/>
        <v/>
      </c>
      <c r="J178" s="2" t="str">
        <f ca="1"/>
        <v/>
      </c>
      <c r="K178" s="2" t="str">
        <f ca="1"/>
        <v/>
      </c>
      <c r="L178" s="4" t="str">
        <f ca="1"/>
        <v/>
      </c>
      <c r="M178" s="4" t="str">
        <f ca="1"/>
        <v/>
      </c>
      <c r="N178" s="4" t="str">
        <f ca="1"/>
        <v/>
      </c>
      <c r="O178" s="4" t="str">
        <f ca="1"/>
        <v/>
      </c>
      <c r="P178" s="4" t="str">
        <f ca="1"/>
        <v/>
      </c>
      <c r="Q178" s="4" t="str">
        <f ca="1"/>
        <v/>
      </c>
    </row>
    <row r="179" spans="2:17" x14ac:dyDescent="0.2">
      <c r="B179" s="4" t="str">
        <f ca="1"/>
        <v/>
      </c>
      <c r="C179" s="4" t="str">
        <f ca="1"/>
        <v/>
      </c>
      <c r="D179" s="4" t="str">
        <f ca="1"/>
        <v/>
      </c>
      <c r="E179" s="4" t="str">
        <f ca="1"/>
        <v/>
      </c>
      <c r="F179" s="2" t="str">
        <f ca="1"/>
        <v/>
      </c>
      <c r="G179" s="2" t="str">
        <f ca="1"/>
        <v/>
      </c>
      <c r="H179" s="2" t="str">
        <f ca="1"/>
        <v/>
      </c>
      <c r="I179" s="2" t="str">
        <f ca="1"/>
        <v/>
      </c>
      <c r="J179" s="2" t="str">
        <f ca="1"/>
        <v/>
      </c>
      <c r="K179" s="2" t="str">
        <f ca="1"/>
        <v/>
      </c>
      <c r="L179" s="4" t="str">
        <f ca="1"/>
        <v/>
      </c>
      <c r="M179" s="4" t="str">
        <f ca="1"/>
        <v/>
      </c>
      <c r="N179" s="4" t="str">
        <f ca="1"/>
        <v/>
      </c>
      <c r="O179" s="4" t="str">
        <f ca="1"/>
        <v/>
      </c>
      <c r="P179" s="4" t="str">
        <f ca="1"/>
        <v/>
      </c>
      <c r="Q179" s="4" t="str">
        <f ca="1"/>
        <v/>
      </c>
    </row>
    <row r="180" spans="2:17" x14ac:dyDescent="0.2">
      <c r="B180" s="4" t="str">
        <f ca="1"/>
        <v/>
      </c>
      <c r="C180" s="4" t="str">
        <f ca="1"/>
        <v/>
      </c>
      <c r="D180" s="4" t="str">
        <f ca="1"/>
        <v/>
      </c>
      <c r="E180" s="4" t="str">
        <f ca="1"/>
        <v/>
      </c>
      <c r="F180" s="2" t="str">
        <f ca="1"/>
        <v/>
      </c>
      <c r="G180" s="2" t="str">
        <f ca="1"/>
        <v/>
      </c>
      <c r="H180" s="2" t="str">
        <f ca="1"/>
        <v/>
      </c>
      <c r="I180" s="2" t="str">
        <f ca="1"/>
        <v/>
      </c>
      <c r="J180" s="2" t="str">
        <f ca="1"/>
        <v/>
      </c>
      <c r="K180" s="2" t="str">
        <f ca="1"/>
        <v/>
      </c>
      <c r="L180" s="4" t="str">
        <f ca="1"/>
        <v/>
      </c>
      <c r="M180" s="4" t="str">
        <f ca="1"/>
        <v/>
      </c>
      <c r="N180" s="4" t="str">
        <f ca="1"/>
        <v/>
      </c>
      <c r="O180" s="4" t="str">
        <f ca="1"/>
        <v/>
      </c>
      <c r="P180" s="4" t="str">
        <f ca="1"/>
        <v/>
      </c>
      <c r="Q180" s="4" t="str">
        <f ca="1"/>
        <v/>
      </c>
    </row>
    <row r="181" spans="2:17" x14ac:dyDescent="0.2">
      <c r="B181" s="4" t="str">
        <f ca="1"/>
        <v/>
      </c>
      <c r="C181" s="4" t="str">
        <f ca="1"/>
        <v/>
      </c>
      <c r="D181" s="4" t="str">
        <f ca="1"/>
        <v/>
      </c>
      <c r="E181" s="4" t="str">
        <f ca="1"/>
        <v/>
      </c>
      <c r="F181" s="2" t="str">
        <f ca="1"/>
        <v/>
      </c>
      <c r="G181" s="2" t="str">
        <f ca="1"/>
        <v/>
      </c>
      <c r="H181" s="2" t="str">
        <f ca="1"/>
        <v/>
      </c>
      <c r="I181" s="2" t="str">
        <f ca="1"/>
        <v/>
      </c>
      <c r="J181" s="2" t="str">
        <f ca="1"/>
        <v/>
      </c>
      <c r="K181" s="2" t="str">
        <f ca="1"/>
        <v/>
      </c>
      <c r="L181" s="4" t="str">
        <f ca="1"/>
        <v/>
      </c>
      <c r="M181" s="4" t="str">
        <f ca="1"/>
        <v/>
      </c>
      <c r="N181" s="4" t="str">
        <f ca="1"/>
        <v/>
      </c>
      <c r="O181" s="4" t="str">
        <f ca="1"/>
        <v/>
      </c>
      <c r="P181" s="4" t="str">
        <f ca="1"/>
        <v/>
      </c>
      <c r="Q181" s="4" t="str">
        <f ca="1"/>
        <v/>
      </c>
    </row>
    <row r="182" spans="2:17" x14ac:dyDescent="0.2">
      <c r="B182" s="4" t="str">
        <f ca="1"/>
        <v/>
      </c>
      <c r="C182" s="4" t="str">
        <f ca="1"/>
        <v/>
      </c>
      <c r="D182" s="4" t="str">
        <f ca="1"/>
        <v/>
      </c>
      <c r="E182" s="4" t="str">
        <f ca="1"/>
        <v/>
      </c>
      <c r="F182" s="2" t="str">
        <f ca="1"/>
        <v/>
      </c>
      <c r="G182" s="2" t="str">
        <f ca="1"/>
        <v/>
      </c>
      <c r="H182" s="2" t="str">
        <f ca="1"/>
        <v/>
      </c>
      <c r="I182" s="2" t="str">
        <f ca="1"/>
        <v/>
      </c>
      <c r="J182" s="2" t="str">
        <f ca="1"/>
        <v/>
      </c>
      <c r="K182" s="2" t="str">
        <f ca="1"/>
        <v/>
      </c>
      <c r="L182" s="4" t="str">
        <f ca="1"/>
        <v/>
      </c>
      <c r="M182" s="4" t="str">
        <f ca="1"/>
        <v/>
      </c>
      <c r="N182" s="4" t="str">
        <f ca="1"/>
        <v/>
      </c>
      <c r="O182" s="4" t="str">
        <f ca="1"/>
        <v/>
      </c>
      <c r="P182" s="4" t="str">
        <f ca="1"/>
        <v/>
      </c>
      <c r="Q182" s="4" t="str">
        <f ca="1"/>
        <v/>
      </c>
    </row>
    <row r="183" spans="2:17" x14ac:dyDescent="0.2">
      <c r="B183" s="4" t="str">
        <f ca="1"/>
        <v/>
      </c>
      <c r="C183" s="4" t="str">
        <f ca="1"/>
        <v/>
      </c>
      <c r="D183" s="4" t="str">
        <f ca="1"/>
        <v/>
      </c>
      <c r="E183" s="4" t="str">
        <f ca="1"/>
        <v/>
      </c>
      <c r="F183" s="2" t="str">
        <f ca="1"/>
        <v/>
      </c>
      <c r="G183" s="2" t="str">
        <f ca="1"/>
        <v/>
      </c>
      <c r="H183" s="2" t="str">
        <f ca="1"/>
        <v/>
      </c>
      <c r="I183" s="2" t="str">
        <f ca="1"/>
        <v/>
      </c>
      <c r="J183" s="2" t="str">
        <f ca="1"/>
        <v/>
      </c>
      <c r="K183" s="2" t="str">
        <f ca="1"/>
        <v/>
      </c>
      <c r="L183" s="4" t="str">
        <f ca="1"/>
        <v/>
      </c>
      <c r="M183" s="4" t="str">
        <f ca="1"/>
        <v/>
      </c>
      <c r="N183" s="4" t="str">
        <f ca="1"/>
        <v/>
      </c>
      <c r="O183" s="4" t="str">
        <f ca="1"/>
        <v/>
      </c>
      <c r="P183" s="4" t="str">
        <f ca="1"/>
        <v/>
      </c>
      <c r="Q183" s="4" t="str">
        <f ca="1"/>
        <v/>
      </c>
    </row>
    <row r="184" spans="2:17" x14ac:dyDescent="0.2">
      <c r="B184" s="4" t="str">
        <f ca="1"/>
        <v/>
      </c>
      <c r="C184" s="4" t="str">
        <f ca="1"/>
        <v/>
      </c>
      <c r="D184" s="4" t="str">
        <f ca="1"/>
        <v/>
      </c>
      <c r="E184" s="4" t="str">
        <f ca="1"/>
        <v/>
      </c>
      <c r="F184" s="2" t="str">
        <f ca="1"/>
        <v/>
      </c>
      <c r="G184" s="2" t="str">
        <f ca="1"/>
        <v/>
      </c>
      <c r="H184" s="2" t="str">
        <f ca="1"/>
        <v/>
      </c>
      <c r="I184" s="2" t="str">
        <f ca="1"/>
        <v/>
      </c>
      <c r="J184" s="2" t="str">
        <f ca="1"/>
        <v/>
      </c>
      <c r="K184" s="2" t="str">
        <f ca="1"/>
        <v/>
      </c>
      <c r="L184" s="4" t="str">
        <f ca="1"/>
        <v/>
      </c>
      <c r="M184" s="4" t="str">
        <f ca="1"/>
        <v/>
      </c>
      <c r="N184" s="4" t="str">
        <f ca="1"/>
        <v/>
      </c>
      <c r="O184" s="4" t="str">
        <f ca="1"/>
        <v/>
      </c>
      <c r="P184" s="4" t="str">
        <f ca="1"/>
        <v/>
      </c>
      <c r="Q184" s="4" t="str">
        <f ca="1"/>
        <v/>
      </c>
    </row>
    <row r="185" spans="2:17" x14ac:dyDescent="0.2">
      <c r="B185" s="4" t="str">
        <f ca="1"/>
        <v/>
      </c>
      <c r="C185" s="4" t="str">
        <f ca="1"/>
        <v/>
      </c>
      <c r="D185" s="4" t="str">
        <f ca="1"/>
        <v/>
      </c>
      <c r="E185" s="4" t="str">
        <f ca="1"/>
        <v/>
      </c>
      <c r="F185" s="2" t="str">
        <f ca="1"/>
        <v/>
      </c>
      <c r="G185" s="2" t="str">
        <f ca="1"/>
        <v/>
      </c>
      <c r="H185" s="2" t="str">
        <f ca="1"/>
        <v/>
      </c>
      <c r="I185" s="2" t="str">
        <f ca="1"/>
        <v/>
      </c>
      <c r="J185" s="2" t="str">
        <f ca="1"/>
        <v/>
      </c>
      <c r="K185" s="2" t="str">
        <f ca="1"/>
        <v/>
      </c>
      <c r="L185" s="4" t="str">
        <f ca="1"/>
        <v/>
      </c>
      <c r="M185" s="4" t="str">
        <f ca="1"/>
        <v/>
      </c>
      <c r="N185" s="4" t="str">
        <f ca="1"/>
        <v/>
      </c>
      <c r="O185" s="4" t="str">
        <f ca="1"/>
        <v/>
      </c>
      <c r="P185" s="4" t="str">
        <f ca="1"/>
        <v/>
      </c>
      <c r="Q185" s="4" t="str">
        <f ca="1"/>
        <v/>
      </c>
    </row>
    <row r="186" spans="2:17" x14ac:dyDescent="0.2">
      <c r="B186" s="4" t="str">
        <f ca="1"/>
        <v/>
      </c>
      <c r="C186" s="4" t="str">
        <f ca="1"/>
        <v/>
      </c>
      <c r="D186" s="4" t="str">
        <f ca="1"/>
        <v/>
      </c>
      <c r="E186" s="4" t="str">
        <f ca="1"/>
        <v/>
      </c>
      <c r="F186" s="2" t="str">
        <f ca="1"/>
        <v/>
      </c>
      <c r="G186" s="2" t="str">
        <f ca="1"/>
        <v/>
      </c>
      <c r="H186" s="2" t="str">
        <f ca="1"/>
        <v/>
      </c>
      <c r="I186" s="2" t="str">
        <f ca="1"/>
        <v/>
      </c>
      <c r="J186" s="2" t="str">
        <f ca="1"/>
        <v/>
      </c>
      <c r="K186" s="2" t="str">
        <f ca="1"/>
        <v/>
      </c>
      <c r="L186" s="4" t="str">
        <f ca="1"/>
        <v/>
      </c>
      <c r="M186" s="4" t="str">
        <f ca="1"/>
        <v/>
      </c>
      <c r="N186" s="4" t="str">
        <f ca="1"/>
        <v/>
      </c>
      <c r="O186" s="4" t="str">
        <f ca="1"/>
        <v/>
      </c>
      <c r="P186" s="4" t="str">
        <f ca="1"/>
        <v/>
      </c>
      <c r="Q186" s="4" t="str">
        <f ca="1"/>
        <v/>
      </c>
    </row>
    <row r="187" spans="2:17" x14ac:dyDescent="0.2">
      <c r="B187" s="4" t="str">
        <f ca="1"/>
        <v/>
      </c>
      <c r="C187" s="4" t="str">
        <f ca="1"/>
        <v/>
      </c>
      <c r="D187" s="4" t="str">
        <f ca="1"/>
        <v/>
      </c>
      <c r="E187" s="4" t="str">
        <f ca="1"/>
        <v/>
      </c>
      <c r="F187" s="2" t="str">
        <f ca="1"/>
        <v/>
      </c>
      <c r="G187" s="2" t="str">
        <f ca="1"/>
        <v/>
      </c>
      <c r="H187" s="2" t="str">
        <f ca="1"/>
        <v/>
      </c>
      <c r="I187" s="2" t="str">
        <f ca="1"/>
        <v/>
      </c>
      <c r="J187" s="2" t="str">
        <f ca="1"/>
        <v/>
      </c>
      <c r="K187" s="2" t="str">
        <f ca="1"/>
        <v/>
      </c>
      <c r="L187" s="4" t="str">
        <f ca="1"/>
        <v/>
      </c>
      <c r="M187" s="4" t="str">
        <f ca="1"/>
        <v/>
      </c>
      <c r="N187" s="4" t="str">
        <f ca="1"/>
        <v/>
      </c>
      <c r="O187" s="4" t="str">
        <f ca="1"/>
        <v/>
      </c>
      <c r="P187" s="4" t="str">
        <f ca="1"/>
        <v/>
      </c>
      <c r="Q187" s="4" t="str">
        <f ca="1"/>
        <v/>
      </c>
    </row>
    <row r="188" spans="2:17" x14ac:dyDescent="0.2">
      <c r="B188" s="4" t="str">
        <f ca="1"/>
        <v/>
      </c>
      <c r="C188" s="4" t="str">
        <f ca="1"/>
        <v/>
      </c>
      <c r="D188" s="4" t="str">
        <f ca="1"/>
        <v/>
      </c>
      <c r="E188" s="4" t="str">
        <f ca="1"/>
        <v/>
      </c>
      <c r="F188" s="2" t="str">
        <f ca="1"/>
        <v/>
      </c>
      <c r="G188" s="2" t="str">
        <f ca="1"/>
        <v/>
      </c>
      <c r="H188" s="2" t="str">
        <f ca="1"/>
        <v/>
      </c>
      <c r="I188" s="2" t="str">
        <f ca="1"/>
        <v/>
      </c>
      <c r="J188" s="2" t="str">
        <f ca="1"/>
        <v/>
      </c>
      <c r="K188" s="2" t="str">
        <f ca="1"/>
        <v/>
      </c>
      <c r="L188" s="4" t="str">
        <f ca="1"/>
        <v/>
      </c>
      <c r="M188" s="4" t="str">
        <f ca="1"/>
        <v/>
      </c>
      <c r="N188" s="4" t="str">
        <f ca="1"/>
        <v/>
      </c>
      <c r="O188" s="4" t="str">
        <f ca="1"/>
        <v/>
      </c>
      <c r="P188" s="4" t="str">
        <f ca="1"/>
        <v/>
      </c>
      <c r="Q188" s="4" t="str">
        <f ca="1"/>
        <v/>
      </c>
    </row>
    <row r="189" spans="2:17" x14ac:dyDescent="0.2">
      <c r="B189" s="4" t="str">
        <f ca="1"/>
        <v/>
      </c>
      <c r="C189" s="4" t="str">
        <f ca="1"/>
        <v/>
      </c>
      <c r="D189" s="4" t="str">
        <f ca="1"/>
        <v/>
      </c>
      <c r="E189" s="4" t="str">
        <f ca="1"/>
        <v/>
      </c>
      <c r="F189" s="2" t="str">
        <f ca="1"/>
        <v/>
      </c>
      <c r="G189" s="2" t="str">
        <f ca="1"/>
        <v/>
      </c>
      <c r="H189" s="2" t="str">
        <f ca="1"/>
        <v/>
      </c>
      <c r="I189" s="2" t="str">
        <f ca="1"/>
        <v/>
      </c>
      <c r="J189" s="2" t="str">
        <f ca="1"/>
        <v/>
      </c>
      <c r="K189" s="2" t="str">
        <f ca="1"/>
        <v/>
      </c>
      <c r="L189" s="4" t="str">
        <f ca="1"/>
        <v/>
      </c>
      <c r="M189" s="4" t="str">
        <f ca="1"/>
        <v/>
      </c>
      <c r="N189" s="4" t="str">
        <f ca="1"/>
        <v/>
      </c>
      <c r="O189" s="4" t="str">
        <f ca="1"/>
        <v/>
      </c>
      <c r="P189" s="4" t="str">
        <f ca="1"/>
        <v/>
      </c>
      <c r="Q189" s="4" t="str">
        <f ca="1"/>
        <v/>
      </c>
    </row>
    <row r="190" spans="2:17" x14ac:dyDescent="0.2">
      <c r="B190" s="4" t="str">
        <f ca="1"/>
        <v/>
      </c>
      <c r="C190" s="4" t="str">
        <f ca="1"/>
        <v/>
      </c>
      <c r="D190" s="4" t="str">
        <f ca="1"/>
        <v/>
      </c>
      <c r="E190" s="4" t="str">
        <f ca="1"/>
        <v/>
      </c>
      <c r="F190" s="2" t="str">
        <f ca="1"/>
        <v/>
      </c>
      <c r="G190" s="2" t="str">
        <f ca="1"/>
        <v/>
      </c>
      <c r="H190" s="2" t="str">
        <f ca="1"/>
        <v/>
      </c>
      <c r="I190" s="2" t="str">
        <f ca="1"/>
        <v/>
      </c>
      <c r="J190" s="2" t="str">
        <f ca="1"/>
        <v/>
      </c>
      <c r="K190" s="2" t="str">
        <f ca="1"/>
        <v/>
      </c>
      <c r="L190" s="4" t="str">
        <f ca="1"/>
        <v/>
      </c>
      <c r="M190" s="4" t="str">
        <f ca="1"/>
        <v/>
      </c>
      <c r="N190" s="4" t="str">
        <f ca="1"/>
        <v/>
      </c>
      <c r="O190" s="4" t="str">
        <f ca="1"/>
        <v/>
      </c>
      <c r="P190" s="4" t="str">
        <f ca="1"/>
        <v/>
      </c>
      <c r="Q190" s="4" t="str">
        <f ca="1"/>
        <v/>
      </c>
    </row>
    <row r="191" spans="2:17" x14ac:dyDescent="0.2">
      <c r="B191" s="4" t="str">
        <f ca="1"/>
        <v/>
      </c>
      <c r="C191" s="4" t="str">
        <f ca="1"/>
        <v/>
      </c>
      <c r="D191" s="4" t="str">
        <f ca="1"/>
        <v/>
      </c>
      <c r="E191" s="4" t="str">
        <f ca="1"/>
        <v/>
      </c>
      <c r="F191" s="2" t="str">
        <f ca="1"/>
        <v/>
      </c>
      <c r="G191" s="2" t="str">
        <f ca="1"/>
        <v/>
      </c>
      <c r="H191" s="2" t="str">
        <f ca="1"/>
        <v/>
      </c>
      <c r="I191" s="2" t="str">
        <f ca="1"/>
        <v/>
      </c>
      <c r="J191" s="2" t="str">
        <f ca="1"/>
        <v/>
      </c>
      <c r="K191" s="2" t="str">
        <f ca="1"/>
        <v/>
      </c>
      <c r="L191" s="4" t="str">
        <f ca="1"/>
        <v/>
      </c>
      <c r="M191" s="4" t="str">
        <f ca="1"/>
        <v/>
      </c>
      <c r="N191" s="4" t="str">
        <f ca="1"/>
        <v/>
      </c>
      <c r="O191" s="4" t="str">
        <f ca="1"/>
        <v/>
      </c>
      <c r="P191" s="4" t="str">
        <f ca="1"/>
        <v/>
      </c>
      <c r="Q191" s="4" t="str">
        <f ca="1"/>
        <v/>
      </c>
    </row>
    <row r="192" spans="2:17" x14ac:dyDescent="0.2">
      <c r="B192" s="4" t="str">
        <f ca="1"/>
        <v/>
      </c>
      <c r="C192" s="4" t="str">
        <f ca="1"/>
        <v/>
      </c>
      <c r="D192" s="4" t="str">
        <f ca="1"/>
        <v/>
      </c>
      <c r="E192" s="4" t="str">
        <f ca="1"/>
        <v/>
      </c>
      <c r="F192" s="2" t="str">
        <f ca="1"/>
        <v/>
      </c>
      <c r="G192" s="2" t="str">
        <f ca="1"/>
        <v/>
      </c>
      <c r="H192" s="2" t="str">
        <f ca="1"/>
        <v/>
      </c>
      <c r="I192" s="2" t="str">
        <f ca="1"/>
        <v/>
      </c>
      <c r="J192" s="2" t="str">
        <f ca="1"/>
        <v/>
      </c>
      <c r="K192" s="2" t="str">
        <f ca="1"/>
        <v/>
      </c>
      <c r="L192" s="4" t="str">
        <f ca="1"/>
        <v/>
      </c>
      <c r="M192" s="4" t="str">
        <f ca="1"/>
        <v/>
      </c>
      <c r="N192" s="4" t="str">
        <f ca="1"/>
        <v/>
      </c>
      <c r="O192" s="4" t="str">
        <f ca="1"/>
        <v/>
      </c>
      <c r="P192" s="4" t="str">
        <f ca="1"/>
        <v/>
      </c>
      <c r="Q192" s="4" t="str">
        <f ca="1"/>
        <v/>
      </c>
    </row>
    <row r="193" spans="2:17" x14ac:dyDescent="0.2">
      <c r="B193" s="4" t="str">
        <f ca="1"/>
        <v/>
      </c>
      <c r="C193" s="4" t="str">
        <f ca="1"/>
        <v/>
      </c>
      <c r="D193" s="4" t="str">
        <f ca="1"/>
        <v/>
      </c>
      <c r="E193" s="4" t="str">
        <f ca="1"/>
        <v/>
      </c>
      <c r="F193" s="2" t="str">
        <f ca="1"/>
        <v/>
      </c>
      <c r="G193" s="2" t="str">
        <f ca="1"/>
        <v/>
      </c>
      <c r="H193" s="2" t="str">
        <f ca="1"/>
        <v/>
      </c>
      <c r="I193" s="2" t="str">
        <f ca="1"/>
        <v/>
      </c>
      <c r="J193" s="2" t="str">
        <f ca="1"/>
        <v/>
      </c>
      <c r="K193" s="2" t="str">
        <f ca="1"/>
        <v/>
      </c>
      <c r="L193" s="4" t="str">
        <f ca="1"/>
        <v/>
      </c>
      <c r="M193" s="4" t="str">
        <f ca="1"/>
        <v/>
      </c>
      <c r="N193" s="4" t="str">
        <f ca="1"/>
        <v/>
      </c>
      <c r="O193" s="4" t="str">
        <f ca="1"/>
        <v/>
      </c>
      <c r="P193" s="4" t="str">
        <f ca="1"/>
        <v/>
      </c>
      <c r="Q193" s="4" t="str">
        <f ca="1"/>
        <v/>
      </c>
    </row>
    <row r="194" spans="2:17" x14ac:dyDescent="0.2">
      <c r="B194" s="4" t="str">
        <f ca="1"/>
        <v/>
      </c>
      <c r="C194" s="4" t="str">
        <f ca="1"/>
        <v/>
      </c>
      <c r="D194" s="4" t="str">
        <f ca="1"/>
        <v/>
      </c>
      <c r="E194" s="4" t="str">
        <f ca="1"/>
        <v/>
      </c>
      <c r="F194" s="2" t="str">
        <f ca="1"/>
        <v/>
      </c>
      <c r="G194" s="2" t="str">
        <f ca="1"/>
        <v/>
      </c>
      <c r="H194" s="2" t="str">
        <f ca="1"/>
        <v/>
      </c>
      <c r="I194" s="2" t="str">
        <f ca="1"/>
        <v/>
      </c>
      <c r="J194" s="2" t="str">
        <f ca="1"/>
        <v/>
      </c>
      <c r="K194" s="2" t="str">
        <f ca="1"/>
        <v/>
      </c>
      <c r="L194" s="4" t="str">
        <f ca="1"/>
        <v/>
      </c>
      <c r="M194" s="4" t="str">
        <f ca="1"/>
        <v/>
      </c>
      <c r="N194" s="4" t="str">
        <f ca="1"/>
        <v/>
      </c>
      <c r="O194" s="4" t="str">
        <f ca="1"/>
        <v/>
      </c>
      <c r="P194" s="4" t="str">
        <f ca="1"/>
        <v/>
      </c>
      <c r="Q194" s="4" t="str">
        <f ca="1"/>
        <v/>
      </c>
    </row>
    <row r="195" spans="2:17" x14ac:dyDescent="0.2">
      <c r="B195" s="4" t="str">
        <f ca="1"/>
        <v/>
      </c>
      <c r="C195" s="4" t="str">
        <f ca="1"/>
        <v/>
      </c>
      <c r="D195" s="4" t="str">
        <f ca="1"/>
        <v/>
      </c>
      <c r="E195" s="4" t="str">
        <f ca="1"/>
        <v/>
      </c>
      <c r="F195" s="2" t="str">
        <f ca="1"/>
        <v/>
      </c>
      <c r="G195" s="2" t="str">
        <f ca="1"/>
        <v/>
      </c>
      <c r="H195" s="2" t="str">
        <f ca="1"/>
        <v/>
      </c>
      <c r="I195" s="2" t="str">
        <f ca="1"/>
        <v/>
      </c>
      <c r="J195" s="2" t="str">
        <f ca="1"/>
        <v/>
      </c>
      <c r="K195" s="2" t="str">
        <f ca="1"/>
        <v/>
      </c>
      <c r="L195" s="4" t="str">
        <f ca="1"/>
        <v/>
      </c>
      <c r="M195" s="4" t="str">
        <f ca="1"/>
        <v/>
      </c>
      <c r="N195" s="4" t="str">
        <f ca="1"/>
        <v/>
      </c>
      <c r="O195" s="4" t="str">
        <f ca="1"/>
        <v/>
      </c>
      <c r="P195" s="4" t="str">
        <f ca="1"/>
        <v/>
      </c>
      <c r="Q195" s="4" t="str">
        <f ca="1"/>
        <v/>
      </c>
    </row>
    <row r="196" spans="2:17" x14ac:dyDescent="0.2">
      <c r="B196" s="4" t="str">
        <f ca="1"/>
        <v/>
      </c>
      <c r="C196" s="4" t="str">
        <f ca="1"/>
        <v/>
      </c>
      <c r="D196" s="4" t="str">
        <f ca="1"/>
        <v/>
      </c>
      <c r="E196" s="4" t="str">
        <f ca="1"/>
        <v/>
      </c>
      <c r="F196" s="2" t="str">
        <f ca="1"/>
        <v/>
      </c>
      <c r="G196" s="2" t="str">
        <f ca="1"/>
        <v/>
      </c>
      <c r="H196" s="2" t="str">
        <f ca="1"/>
        <v/>
      </c>
      <c r="I196" s="2" t="str">
        <f ca="1"/>
        <v/>
      </c>
      <c r="J196" s="2" t="str">
        <f ca="1"/>
        <v/>
      </c>
      <c r="K196" s="2" t="str">
        <f ca="1"/>
        <v/>
      </c>
      <c r="L196" s="4" t="str">
        <f ca="1"/>
        <v/>
      </c>
      <c r="M196" s="4" t="str">
        <f ca="1"/>
        <v/>
      </c>
      <c r="N196" s="4" t="str">
        <f ca="1"/>
        <v/>
      </c>
      <c r="O196" s="4" t="str">
        <f ca="1"/>
        <v/>
      </c>
      <c r="P196" s="4" t="str">
        <f ca="1"/>
        <v/>
      </c>
      <c r="Q196" s="4" t="str">
        <f ca="1"/>
        <v/>
      </c>
    </row>
    <row r="197" spans="2:17" x14ac:dyDescent="0.2">
      <c r="B197" s="4" t="str">
        <f ca="1"/>
        <v/>
      </c>
      <c r="C197" s="4" t="str">
        <f ca="1"/>
        <v/>
      </c>
      <c r="D197" s="4" t="str">
        <f ca="1"/>
        <v/>
      </c>
      <c r="E197" s="4" t="str">
        <f ca="1"/>
        <v/>
      </c>
      <c r="F197" s="2" t="str">
        <f ca="1"/>
        <v/>
      </c>
      <c r="G197" s="2" t="str">
        <f ca="1"/>
        <v/>
      </c>
      <c r="H197" s="2" t="str">
        <f ca="1"/>
        <v/>
      </c>
      <c r="I197" s="2" t="str">
        <f ca="1"/>
        <v/>
      </c>
      <c r="J197" s="2" t="str">
        <f ca="1"/>
        <v/>
      </c>
      <c r="K197" s="2" t="str">
        <f ca="1"/>
        <v/>
      </c>
      <c r="L197" s="4" t="str">
        <f ca="1"/>
        <v/>
      </c>
      <c r="M197" s="4" t="str">
        <f ca="1"/>
        <v/>
      </c>
      <c r="N197" s="4" t="str">
        <f ca="1"/>
        <v/>
      </c>
      <c r="O197" s="4" t="str">
        <f ca="1"/>
        <v/>
      </c>
      <c r="P197" s="4" t="str">
        <f ca="1"/>
        <v/>
      </c>
      <c r="Q197" s="4" t="str">
        <f ca="1"/>
        <v/>
      </c>
    </row>
    <row r="198" spans="2:17" x14ac:dyDescent="0.2">
      <c r="B198" s="4" t="str">
        <f ca="1"/>
        <v/>
      </c>
      <c r="C198" s="4" t="str">
        <f ca="1"/>
        <v/>
      </c>
      <c r="D198" s="4" t="str">
        <f ca="1"/>
        <v/>
      </c>
      <c r="E198" s="4" t="str">
        <f ca="1"/>
        <v/>
      </c>
      <c r="F198" s="2" t="str">
        <f ca="1"/>
        <v/>
      </c>
      <c r="G198" s="2" t="str">
        <f ca="1"/>
        <v/>
      </c>
      <c r="H198" s="2" t="str">
        <f ca="1"/>
        <v/>
      </c>
      <c r="I198" s="2" t="str">
        <f ca="1"/>
        <v/>
      </c>
      <c r="J198" s="2" t="str">
        <f ca="1"/>
        <v/>
      </c>
      <c r="K198" s="2" t="str">
        <f ca="1"/>
        <v/>
      </c>
      <c r="L198" s="4" t="str">
        <f ca="1"/>
        <v/>
      </c>
      <c r="M198" s="4" t="str">
        <f ca="1"/>
        <v/>
      </c>
      <c r="N198" s="4" t="str">
        <f ca="1"/>
        <v/>
      </c>
      <c r="O198" s="4" t="str">
        <f ca="1"/>
        <v/>
      </c>
      <c r="P198" s="4" t="str">
        <f ca="1"/>
        <v/>
      </c>
      <c r="Q198" s="4" t="str">
        <f ca="1"/>
        <v/>
      </c>
    </row>
    <row r="199" spans="2:17" x14ac:dyDescent="0.2">
      <c r="B199" s="4" t="str">
        <f ca="1"/>
        <v/>
      </c>
      <c r="C199" s="4" t="str">
        <f ca="1"/>
        <v/>
      </c>
      <c r="D199" s="4" t="str">
        <f ca="1"/>
        <v/>
      </c>
      <c r="E199" s="4" t="str">
        <f ca="1"/>
        <v/>
      </c>
      <c r="F199" s="2" t="str">
        <f ca="1"/>
        <v/>
      </c>
      <c r="G199" s="2" t="str">
        <f ca="1"/>
        <v/>
      </c>
      <c r="H199" s="2" t="str">
        <f ca="1"/>
        <v/>
      </c>
      <c r="I199" s="2" t="str">
        <f ca="1"/>
        <v/>
      </c>
      <c r="J199" s="2" t="str">
        <f ca="1"/>
        <v/>
      </c>
      <c r="K199" s="2" t="str">
        <f ca="1"/>
        <v/>
      </c>
      <c r="L199" s="4" t="str">
        <f ca="1"/>
        <v/>
      </c>
      <c r="M199" s="4" t="str">
        <f ca="1"/>
        <v/>
      </c>
      <c r="N199" s="4" t="str">
        <f ca="1"/>
        <v/>
      </c>
      <c r="O199" s="4" t="str">
        <f ca="1"/>
        <v/>
      </c>
      <c r="P199" s="4" t="str">
        <f ca="1"/>
        <v/>
      </c>
      <c r="Q199" s="4" t="str">
        <f ca="1"/>
        <v/>
      </c>
    </row>
    <row r="200" spans="2:17" x14ac:dyDescent="0.2">
      <c r="B200" s="4" t="str">
        <f ca="1"/>
        <v/>
      </c>
      <c r="C200" s="4" t="str">
        <f ca="1"/>
        <v/>
      </c>
      <c r="D200" s="4" t="str">
        <f ca="1"/>
        <v/>
      </c>
      <c r="E200" s="4" t="str">
        <f ca="1"/>
        <v/>
      </c>
      <c r="F200" s="2" t="str">
        <f ca="1"/>
        <v/>
      </c>
      <c r="G200" s="2" t="str">
        <f ca="1"/>
        <v/>
      </c>
      <c r="H200" s="2" t="str">
        <f ca="1"/>
        <v/>
      </c>
      <c r="I200" s="2" t="str">
        <f ca="1"/>
        <v/>
      </c>
      <c r="J200" s="2" t="str">
        <f ca="1"/>
        <v/>
      </c>
      <c r="K200" s="2" t="str">
        <f ca="1"/>
        <v/>
      </c>
      <c r="L200" s="4" t="str">
        <f ca="1"/>
        <v/>
      </c>
      <c r="M200" s="4" t="str">
        <f ca="1"/>
        <v/>
      </c>
      <c r="N200" s="4" t="str">
        <f ca="1"/>
        <v/>
      </c>
      <c r="O200" s="4" t="str">
        <f ca="1"/>
        <v/>
      </c>
      <c r="P200" s="4" t="str">
        <f ca="1"/>
        <v/>
      </c>
      <c r="Q200" s="4" t="str">
        <f ca="1"/>
        <v/>
      </c>
    </row>
    <row r="201" spans="2:17" x14ac:dyDescent="0.2">
      <c r="B201" s="4" t="str">
        <f ca="1"/>
        <v/>
      </c>
      <c r="C201" s="4" t="str">
        <f ca="1"/>
        <v/>
      </c>
      <c r="D201" s="4" t="str">
        <f ca="1"/>
        <v/>
      </c>
      <c r="E201" s="4" t="str">
        <f ca="1"/>
        <v/>
      </c>
      <c r="F201" s="2" t="str">
        <f ca="1"/>
        <v/>
      </c>
      <c r="G201" s="2" t="str">
        <f ca="1"/>
        <v/>
      </c>
      <c r="H201" s="2" t="str">
        <f ca="1"/>
        <v/>
      </c>
      <c r="I201" s="2" t="str">
        <f ca="1"/>
        <v/>
      </c>
      <c r="J201" s="2" t="str">
        <f ca="1"/>
        <v/>
      </c>
      <c r="K201" s="2" t="str">
        <f ca="1"/>
        <v/>
      </c>
      <c r="L201" s="4" t="str">
        <f ca="1"/>
        <v/>
      </c>
      <c r="M201" s="4" t="str">
        <f ca="1"/>
        <v/>
      </c>
      <c r="N201" s="4" t="str">
        <f ca="1"/>
        <v/>
      </c>
      <c r="O201" s="4" t="str">
        <f ca="1"/>
        <v/>
      </c>
      <c r="P201" s="4" t="str">
        <f ca="1"/>
        <v/>
      </c>
      <c r="Q201" s="4" t="str">
        <f ca="1"/>
        <v/>
      </c>
    </row>
    <row r="202" spans="2:17" x14ac:dyDescent="0.2">
      <c r="B202" s="4" t="str">
        <f ca="1"/>
        <v/>
      </c>
      <c r="C202" s="4" t="str">
        <f ca="1"/>
        <v/>
      </c>
      <c r="D202" s="4" t="str">
        <f ca="1"/>
        <v/>
      </c>
      <c r="E202" s="4" t="str">
        <f ca="1"/>
        <v/>
      </c>
      <c r="F202" s="2" t="str">
        <f ca="1"/>
        <v/>
      </c>
      <c r="G202" s="2" t="str">
        <f ca="1"/>
        <v/>
      </c>
      <c r="H202" s="2" t="str">
        <f ca="1"/>
        <v/>
      </c>
      <c r="I202" s="2" t="str">
        <f ca="1"/>
        <v/>
      </c>
      <c r="J202" s="2" t="str">
        <f ca="1"/>
        <v/>
      </c>
      <c r="K202" s="2" t="str">
        <f ca="1"/>
        <v/>
      </c>
      <c r="L202" s="4" t="str">
        <f ca="1"/>
        <v/>
      </c>
      <c r="M202" s="4" t="str">
        <f ca="1"/>
        <v/>
      </c>
      <c r="N202" s="4" t="str">
        <f ca="1"/>
        <v/>
      </c>
      <c r="O202" s="4" t="str">
        <f ca="1"/>
        <v/>
      </c>
      <c r="P202" s="4" t="str">
        <f ca="1"/>
        <v/>
      </c>
      <c r="Q202" s="4" t="str">
        <f ca="1"/>
        <v/>
      </c>
    </row>
    <row r="203" spans="2:17" x14ac:dyDescent="0.2">
      <c r="B203" s="4" t="str">
        <f ca="1"/>
        <v/>
      </c>
      <c r="C203" s="4" t="str">
        <f ca="1"/>
        <v/>
      </c>
      <c r="D203" s="4" t="str">
        <f ca="1"/>
        <v/>
      </c>
      <c r="E203" s="4" t="str">
        <f ca="1"/>
        <v/>
      </c>
      <c r="F203" s="2" t="str">
        <f ca="1"/>
        <v/>
      </c>
      <c r="G203" s="2" t="str">
        <f ca="1"/>
        <v/>
      </c>
      <c r="H203" s="2" t="str">
        <f ca="1"/>
        <v/>
      </c>
      <c r="I203" s="2" t="str">
        <f ca="1"/>
        <v/>
      </c>
      <c r="J203" s="2" t="str">
        <f ca="1"/>
        <v/>
      </c>
      <c r="K203" s="2" t="str">
        <f ca="1"/>
        <v/>
      </c>
      <c r="L203" s="4" t="str">
        <f ca="1"/>
        <v/>
      </c>
      <c r="M203" s="4" t="str">
        <f ca="1"/>
        <v/>
      </c>
      <c r="N203" s="4" t="str">
        <f ca="1"/>
        <v/>
      </c>
      <c r="O203" s="4" t="str">
        <f ca="1"/>
        <v/>
      </c>
      <c r="P203" s="4" t="str">
        <f ca="1"/>
        <v/>
      </c>
      <c r="Q203" s="4" t="str">
        <f ca="1"/>
        <v/>
      </c>
    </row>
    <row r="204" spans="2:17" x14ac:dyDescent="0.2">
      <c r="B204" s="4" t="str">
        <f ca="1"/>
        <v/>
      </c>
      <c r="C204" s="4" t="str">
        <f ca="1"/>
        <v/>
      </c>
      <c r="D204" s="4" t="str">
        <f ca="1"/>
        <v/>
      </c>
      <c r="E204" s="4" t="str">
        <f ca="1"/>
        <v/>
      </c>
      <c r="F204" s="2" t="str">
        <f ca="1"/>
        <v/>
      </c>
      <c r="G204" s="2" t="str">
        <f ca="1"/>
        <v/>
      </c>
      <c r="H204" s="2" t="str">
        <f ca="1"/>
        <v/>
      </c>
      <c r="I204" s="2" t="str">
        <f ca="1"/>
        <v/>
      </c>
      <c r="J204" s="2" t="str">
        <f ca="1"/>
        <v/>
      </c>
      <c r="K204" s="2" t="str">
        <f ca="1"/>
        <v/>
      </c>
      <c r="L204" s="4" t="str">
        <f ca="1"/>
        <v/>
      </c>
      <c r="M204" s="4" t="str">
        <f ca="1"/>
        <v/>
      </c>
      <c r="N204" s="4" t="str">
        <f ca="1"/>
        <v/>
      </c>
      <c r="O204" s="4" t="str">
        <f ca="1"/>
        <v/>
      </c>
      <c r="P204" s="4" t="str">
        <f ca="1"/>
        <v/>
      </c>
      <c r="Q204" s="4" t="str">
        <f ca="1"/>
        <v/>
      </c>
    </row>
    <row r="205" spans="2:17" x14ac:dyDescent="0.2">
      <c r="B205" s="4" t="str">
        <f ca="1"/>
        <v/>
      </c>
      <c r="C205" s="4" t="str">
        <f ca="1"/>
        <v/>
      </c>
      <c r="D205" s="4" t="str">
        <f ca="1"/>
        <v/>
      </c>
      <c r="E205" s="4" t="str">
        <f ca="1"/>
        <v/>
      </c>
      <c r="F205" s="2" t="str">
        <f ca="1"/>
        <v/>
      </c>
      <c r="G205" s="2" t="str">
        <f ca="1"/>
        <v/>
      </c>
      <c r="H205" s="2" t="str">
        <f ca="1"/>
        <v/>
      </c>
      <c r="I205" s="2" t="str">
        <f ca="1"/>
        <v/>
      </c>
      <c r="J205" s="2" t="str">
        <f ca="1"/>
        <v/>
      </c>
      <c r="K205" s="2" t="str">
        <f ca="1"/>
        <v/>
      </c>
      <c r="L205" s="4" t="str">
        <f ca="1"/>
        <v/>
      </c>
      <c r="M205" s="4" t="str">
        <f ca="1"/>
        <v/>
      </c>
      <c r="N205" s="4" t="str">
        <f ca="1"/>
        <v/>
      </c>
      <c r="O205" s="4" t="str">
        <f ca="1"/>
        <v/>
      </c>
      <c r="P205" s="4" t="str">
        <f ca="1"/>
        <v/>
      </c>
      <c r="Q205" s="4" t="str">
        <f ca="1"/>
        <v/>
      </c>
    </row>
    <row r="206" spans="2:17" x14ac:dyDescent="0.2">
      <c r="B206" s="4" t="str">
        <f ca="1"/>
        <v/>
      </c>
      <c r="C206" s="4" t="str">
        <f ca="1"/>
        <v/>
      </c>
      <c r="D206" s="4" t="str">
        <f ca="1"/>
        <v/>
      </c>
      <c r="E206" s="4" t="str">
        <f ca="1"/>
        <v/>
      </c>
      <c r="F206" s="2" t="str">
        <f ca="1"/>
        <v/>
      </c>
      <c r="G206" s="2" t="str">
        <f ca="1"/>
        <v/>
      </c>
      <c r="H206" s="2" t="str">
        <f ca="1"/>
        <v/>
      </c>
      <c r="I206" s="2" t="str">
        <f ca="1"/>
        <v/>
      </c>
      <c r="J206" s="2" t="str">
        <f ca="1"/>
        <v/>
      </c>
      <c r="K206" s="2" t="str">
        <f ca="1"/>
        <v/>
      </c>
      <c r="L206" s="4" t="str">
        <f ca="1"/>
        <v/>
      </c>
      <c r="M206" s="4" t="str">
        <f ca="1"/>
        <v/>
      </c>
      <c r="N206" s="4" t="str">
        <f ca="1"/>
        <v/>
      </c>
      <c r="O206" s="4" t="str">
        <f ca="1"/>
        <v/>
      </c>
      <c r="P206" s="4" t="str">
        <f ca="1"/>
        <v/>
      </c>
      <c r="Q206" s="4" t="str">
        <f ca="1"/>
        <v/>
      </c>
    </row>
    <row r="207" spans="2:17" x14ac:dyDescent="0.2">
      <c r="B207" s="4" t="str">
        <f ca="1"/>
        <v/>
      </c>
      <c r="C207" s="4" t="str">
        <f ca="1"/>
        <v/>
      </c>
      <c r="D207" s="4" t="str">
        <f ca="1"/>
        <v/>
      </c>
      <c r="E207" s="4" t="str">
        <f ca="1"/>
        <v/>
      </c>
      <c r="F207" s="2" t="str">
        <f ca="1"/>
        <v/>
      </c>
      <c r="G207" s="2" t="str">
        <f ca="1"/>
        <v/>
      </c>
      <c r="H207" s="2" t="str">
        <f ca="1"/>
        <v/>
      </c>
      <c r="I207" s="2" t="str">
        <f ca="1"/>
        <v/>
      </c>
      <c r="J207" s="2" t="str">
        <f ca="1"/>
        <v/>
      </c>
      <c r="K207" s="2" t="str">
        <f ca="1"/>
        <v/>
      </c>
      <c r="L207" s="4" t="str">
        <f ca="1"/>
        <v/>
      </c>
      <c r="M207" s="4" t="str">
        <f ca="1"/>
        <v/>
      </c>
      <c r="N207" s="4" t="str">
        <f ca="1"/>
        <v/>
      </c>
      <c r="O207" s="4" t="str">
        <f ca="1"/>
        <v/>
      </c>
      <c r="P207" s="4" t="str">
        <f ca="1"/>
        <v/>
      </c>
      <c r="Q207" s="4" t="str">
        <f ca="1"/>
        <v/>
      </c>
    </row>
    <row r="208" spans="2:17" x14ac:dyDescent="0.2">
      <c r="B208" s="4" t="str">
        <f ca="1"/>
        <v/>
      </c>
      <c r="C208" s="4" t="str">
        <f ca="1"/>
        <v/>
      </c>
      <c r="D208" s="4" t="str">
        <f ca="1"/>
        <v/>
      </c>
      <c r="E208" s="4" t="str">
        <f ca="1"/>
        <v/>
      </c>
      <c r="F208" s="2" t="str">
        <f ca="1"/>
        <v/>
      </c>
      <c r="G208" s="2" t="str">
        <f ca="1"/>
        <v/>
      </c>
      <c r="H208" s="2" t="str">
        <f ca="1"/>
        <v/>
      </c>
      <c r="I208" s="2" t="str">
        <f ca="1"/>
        <v/>
      </c>
      <c r="J208" s="2" t="str">
        <f ca="1"/>
        <v/>
      </c>
      <c r="K208" s="2" t="str">
        <f ca="1"/>
        <v/>
      </c>
      <c r="L208" s="4" t="str">
        <f ca="1"/>
        <v/>
      </c>
      <c r="M208" s="4" t="str">
        <f ca="1"/>
        <v/>
      </c>
      <c r="N208" s="4" t="str">
        <f ca="1"/>
        <v/>
      </c>
      <c r="O208" s="4" t="str">
        <f ca="1"/>
        <v/>
      </c>
      <c r="P208" s="4" t="str">
        <f ca="1"/>
        <v/>
      </c>
      <c r="Q208" s="4" t="str">
        <f ca="1"/>
        <v/>
      </c>
    </row>
    <row r="209" spans="2:17" x14ac:dyDescent="0.2">
      <c r="B209" s="4" t="str">
        <f ca="1"/>
        <v/>
      </c>
      <c r="C209" s="4" t="str">
        <f ca="1"/>
        <v/>
      </c>
      <c r="D209" s="4" t="str">
        <f ca="1"/>
        <v/>
      </c>
      <c r="E209" s="4" t="str">
        <f ca="1"/>
        <v/>
      </c>
      <c r="F209" s="2" t="str">
        <f ca="1"/>
        <v/>
      </c>
      <c r="G209" s="2" t="str">
        <f ca="1"/>
        <v/>
      </c>
      <c r="H209" s="2" t="str">
        <f ca="1"/>
        <v/>
      </c>
      <c r="I209" s="2" t="str">
        <f ca="1"/>
        <v/>
      </c>
      <c r="J209" s="2" t="str">
        <f ca="1"/>
        <v/>
      </c>
      <c r="K209" s="2" t="str">
        <f ca="1"/>
        <v/>
      </c>
      <c r="L209" s="4" t="str">
        <f ca="1"/>
        <v/>
      </c>
      <c r="M209" s="4" t="str">
        <f ca="1"/>
        <v/>
      </c>
      <c r="N209" s="4" t="str">
        <f ca="1"/>
        <v/>
      </c>
      <c r="O209" s="4" t="str">
        <f ca="1"/>
        <v/>
      </c>
      <c r="P209" s="4" t="str">
        <f ca="1"/>
        <v/>
      </c>
      <c r="Q209" s="4" t="str">
        <f ca="1"/>
        <v/>
      </c>
    </row>
    <row r="210" spans="2:17" x14ac:dyDescent="0.2">
      <c r="B210" s="4" t="str">
        <f ca="1"/>
        <v/>
      </c>
      <c r="C210" s="4" t="str">
        <f ca="1"/>
        <v/>
      </c>
      <c r="D210" s="4" t="str">
        <f ca="1"/>
        <v/>
      </c>
      <c r="E210" s="4" t="str">
        <f ca="1"/>
        <v/>
      </c>
      <c r="F210" s="2" t="str">
        <f ca="1"/>
        <v/>
      </c>
      <c r="G210" s="2" t="str">
        <f ca="1"/>
        <v/>
      </c>
      <c r="H210" s="2" t="str">
        <f ca="1"/>
        <v/>
      </c>
      <c r="I210" s="2" t="str">
        <f ca="1"/>
        <v/>
      </c>
      <c r="J210" s="2" t="str">
        <f ca="1"/>
        <v/>
      </c>
      <c r="K210" s="2" t="str">
        <f ca="1"/>
        <v/>
      </c>
      <c r="L210" s="4" t="str">
        <f ca="1"/>
        <v/>
      </c>
      <c r="M210" s="4" t="str">
        <f ca="1"/>
        <v/>
      </c>
      <c r="N210" s="4" t="str">
        <f ca="1"/>
        <v/>
      </c>
      <c r="O210" s="4" t="str">
        <f ca="1"/>
        <v/>
      </c>
      <c r="P210" s="4" t="str">
        <f ca="1"/>
        <v/>
      </c>
      <c r="Q210" s="4" t="str">
        <f ca="1"/>
        <v/>
      </c>
    </row>
    <row r="211" spans="2:17" x14ac:dyDescent="0.2">
      <c r="B211" s="4" t="str">
        <f ca="1"/>
        <v/>
      </c>
      <c r="C211" s="4" t="str">
        <f ca="1"/>
        <v/>
      </c>
      <c r="D211" s="4" t="str">
        <f ca="1"/>
        <v/>
      </c>
      <c r="E211" s="4" t="str">
        <f ca="1"/>
        <v/>
      </c>
      <c r="F211" s="2" t="str">
        <f ca="1"/>
        <v/>
      </c>
      <c r="G211" s="2" t="str">
        <f ca="1"/>
        <v/>
      </c>
      <c r="H211" s="2" t="str">
        <f ca="1"/>
        <v/>
      </c>
      <c r="I211" s="2" t="str">
        <f ca="1"/>
        <v/>
      </c>
      <c r="J211" s="2" t="str">
        <f ca="1"/>
        <v/>
      </c>
      <c r="K211" s="2" t="str">
        <f ca="1"/>
        <v/>
      </c>
      <c r="L211" s="4" t="str">
        <f ca="1"/>
        <v/>
      </c>
      <c r="M211" s="4" t="str">
        <f ca="1"/>
        <v/>
      </c>
      <c r="N211" s="4" t="str">
        <f ca="1"/>
        <v/>
      </c>
      <c r="O211" s="4" t="str">
        <f ca="1"/>
        <v/>
      </c>
      <c r="P211" s="4" t="str">
        <f ca="1"/>
        <v/>
      </c>
      <c r="Q211" s="4" t="str">
        <f ca="1"/>
        <v/>
      </c>
    </row>
    <row r="212" spans="2:17" x14ac:dyDescent="0.2">
      <c r="B212" s="4" t="str">
        <f ca="1"/>
        <v/>
      </c>
      <c r="C212" s="4" t="str">
        <f ca="1"/>
        <v/>
      </c>
      <c r="D212" s="4" t="str">
        <f ca="1"/>
        <v/>
      </c>
      <c r="E212" s="4" t="str">
        <f ca="1"/>
        <v/>
      </c>
      <c r="F212" s="2" t="str">
        <f ca="1"/>
        <v/>
      </c>
      <c r="G212" s="2" t="str">
        <f ca="1"/>
        <v/>
      </c>
      <c r="H212" s="2" t="str">
        <f ca="1"/>
        <v/>
      </c>
      <c r="I212" s="2" t="str">
        <f ca="1"/>
        <v/>
      </c>
      <c r="J212" s="2" t="str">
        <f ca="1"/>
        <v/>
      </c>
      <c r="K212" s="2" t="str">
        <f ca="1"/>
        <v/>
      </c>
      <c r="L212" s="4" t="str">
        <f ca="1"/>
        <v/>
      </c>
      <c r="M212" s="4" t="str">
        <f ca="1"/>
        <v/>
      </c>
      <c r="N212" s="4" t="str">
        <f ca="1"/>
        <v/>
      </c>
      <c r="O212" s="4" t="str">
        <f ca="1"/>
        <v/>
      </c>
      <c r="P212" s="4" t="str">
        <f ca="1"/>
        <v/>
      </c>
      <c r="Q212" s="4" t="str">
        <f ca="1"/>
        <v/>
      </c>
    </row>
    <row r="213" spans="2:17" x14ac:dyDescent="0.2">
      <c r="B213" s="4" t="str">
        <f ca="1"/>
        <v/>
      </c>
      <c r="C213" s="4" t="str">
        <f ca="1"/>
        <v/>
      </c>
      <c r="D213" s="4" t="str">
        <f ca="1"/>
        <v/>
      </c>
      <c r="E213" s="4" t="str">
        <f ca="1"/>
        <v/>
      </c>
      <c r="F213" s="2" t="str">
        <f ca="1"/>
        <v/>
      </c>
      <c r="G213" s="2" t="str">
        <f ca="1"/>
        <v/>
      </c>
      <c r="H213" s="2" t="str">
        <f ca="1"/>
        <v/>
      </c>
      <c r="I213" s="2" t="str">
        <f ca="1"/>
        <v/>
      </c>
      <c r="J213" s="2" t="str">
        <f ca="1"/>
        <v/>
      </c>
      <c r="K213" s="2" t="str">
        <f ca="1"/>
        <v/>
      </c>
      <c r="L213" s="4" t="str">
        <f ca="1"/>
        <v/>
      </c>
      <c r="M213" s="4" t="str">
        <f ca="1"/>
        <v/>
      </c>
      <c r="N213" s="4" t="str">
        <f ca="1"/>
        <v/>
      </c>
      <c r="O213" s="4" t="str">
        <f ca="1"/>
        <v/>
      </c>
      <c r="P213" s="4" t="str">
        <f ca="1"/>
        <v/>
      </c>
      <c r="Q213" s="4" t="str">
        <f ca="1"/>
        <v/>
      </c>
    </row>
    <row r="214" spans="2:17" x14ac:dyDescent="0.2">
      <c r="B214" s="4" t="str">
        <f ca="1"/>
        <v/>
      </c>
      <c r="C214" s="4" t="str">
        <f ca="1"/>
        <v/>
      </c>
      <c r="D214" s="4" t="str">
        <f ca="1"/>
        <v/>
      </c>
      <c r="E214" s="4" t="str">
        <f ca="1"/>
        <v/>
      </c>
      <c r="F214" s="2" t="str">
        <f ca="1"/>
        <v/>
      </c>
      <c r="G214" s="2" t="str">
        <f ca="1"/>
        <v/>
      </c>
      <c r="H214" s="2" t="str">
        <f ca="1"/>
        <v/>
      </c>
      <c r="I214" s="2" t="str">
        <f ca="1"/>
        <v/>
      </c>
      <c r="J214" s="2" t="str">
        <f ca="1"/>
        <v/>
      </c>
      <c r="K214" s="2" t="str">
        <f ca="1"/>
        <v/>
      </c>
      <c r="L214" s="4" t="str">
        <f ca="1"/>
        <v/>
      </c>
      <c r="M214" s="4" t="str">
        <f ca="1"/>
        <v/>
      </c>
      <c r="N214" s="4" t="str">
        <f ca="1"/>
        <v/>
      </c>
      <c r="O214" s="4" t="str">
        <f ca="1"/>
        <v/>
      </c>
      <c r="P214" s="4" t="str">
        <f ca="1"/>
        <v/>
      </c>
      <c r="Q214" s="4" t="str">
        <f ca="1"/>
        <v/>
      </c>
    </row>
    <row r="215" spans="2:17" x14ac:dyDescent="0.2">
      <c r="B215" s="4" t="str">
        <f ca="1"/>
        <v/>
      </c>
      <c r="C215" s="4" t="str">
        <f ca="1"/>
        <v/>
      </c>
      <c r="D215" s="4" t="str">
        <f ca="1"/>
        <v/>
      </c>
      <c r="E215" s="4" t="str">
        <f ca="1"/>
        <v/>
      </c>
      <c r="F215" s="2" t="str">
        <f ca="1"/>
        <v/>
      </c>
      <c r="G215" s="2" t="str">
        <f ca="1"/>
        <v/>
      </c>
      <c r="H215" s="2" t="str">
        <f ca="1"/>
        <v/>
      </c>
      <c r="I215" s="2" t="str">
        <f ca="1"/>
        <v/>
      </c>
      <c r="J215" s="2" t="str">
        <f ca="1"/>
        <v/>
      </c>
      <c r="K215" s="2" t="str">
        <f ca="1"/>
        <v/>
      </c>
      <c r="L215" s="4" t="str">
        <f ca="1"/>
        <v/>
      </c>
      <c r="M215" s="4" t="str">
        <f ca="1"/>
        <v/>
      </c>
      <c r="N215" s="4" t="str">
        <f ca="1"/>
        <v/>
      </c>
      <c r="O215" s="4" t="str">
        <f ca="1"/>
        <v/>
      </c>
      <c r="P215" s="4" t="str">
        <f ca="1"/>
        <v/>
      </c>
      <c r="Q215" s="4" t="str">
        <f ca="1"/>
        <v/>
      </c>
    </row>
    <row r="216" spans="2:17" x14ac:dyDescent="0.2">
      <c r="B216" s="4" t="str">
        <f ca="1"/>
        <v/>
      </c>
      <c r="C216" s="4" t="str">
        <f ca="1"/>
        <v/>
      </c>
      <c r="D216" s="4" t="str">
        <f ca="1"/>
        <v/>
      </c>
      <c r="E216" s="4" t="str">
        <f ca="1"/>
        <v/>
      </c>
      <c r="F216" s="2" t="str">
        <f ca="1"/>
        <v/>
      </c>
      <c r="G216" s="2" t="str">
        <f ca="1"/>
        <v/>
      </c>
      <c r="H216" s="2" t="str">
        <f ca="1"/>
        <v/>
      </c>
      <c r="I216" s="2" t="str">
        <f ca="1"/>
        <v/>
      </c>
      <c r="J216" s="2" t="str">
        <f ca="1"/>
        <v/>
      </c>
      <c r="K216" s="2" t="str">
        <f ca="1"/>
        <v/>
      </c>
      <c r="L216" s="4" t="str">
        <f ca="1"/>
        <v/>
      </c>
      <c r="M216" s="4" t="str">
        <f ca="1"/>
        <v/>
      </c>
      <c r="N216" s="4" t="str">
        <f ca="1"/>
        <v/>
      </c>
      <c r="O216" s="4" t="str">
        <f ca="1"/>
        <v/>
      </c>
      <c r="P216" s="4" t="str">
        <f ca="1"/>
        <v/>
      </c>
      <c r="Q216" s="4" t="str">
        <f ca="1"/>
        <v/>
      </c>
    </row>
    <row r="217" spans="2:17" x14ac:dyDescent="0.2">
      <c r="B217" s="4" t="str">
        <f ca="1"/>
        <v/>
      </c>
      <c r="C217" s="4" t="str">
        <f ca="1"/>
        <v/>
      </c>
      <c r="D217" s="4" t="str">
        <f ca="1"/>
        <v/>
      </c>
      <c r="E217" s="4" t="str">
        <f ca="1"/>
        <v/>
      </c>
      <c r="F217" s="2" t="str">
        <f ca="1"/>
        <v/>
      </c>
      <c r="G217" s="2" t="str">
        <f ca="1"/>
        <v/>
      </c>
      <c r="H217" s="2" t="str">
        <f ca="1"/>
        <v/>
      </c>
      <c r="I217" s="2" t="str">
        <f ca="1"/>
        <v/>
      </c>
      <c r="J217" s="2" t="str">
        <f ca="1"/>
        <v/>
      </c>
      <c r="K217" s="2" t="str">
        <f ca="1"/>
        <v/>
      </c>
      <c r="L217" s="4" t="str">
        <f ca="1"/>
        <v/>
      </c>
      <c r="M217" s="4" t="str">
        <f ca="1"/>
        <v/>
      </c>
      <c r="N217" s="4" t="str">
        <f ca="1"/>
        <v/>
      </c>
      <c r="O217" s="4" t="str">
        <f ca="1"/>
        <v/>
      </c>
      <c r="P217" s="4" t="str">
        <f ca="1"/>
        <v/>
      </c>
      <c r="Q217" s="4" t="str">
        <f ca="1"/>
        <v/>
      </c>
    </row>
    <row r="218" spans="2:17" x14ac:dyDescent="0.2">
      <c r="B218" s="4" t="str">
        <f ca="1"/>
        <v/>
      </c>
      <c r="C218" s="4" t="str">
        <f ca="1"/>
        <v/>
      </c>
      <c r="D218" s="4" t="str">
        <f ca="1"/>
        <v/>
      </c>
      <c r="E218" s="4" t="str">
        <f ca="1"/>
        <v/>
      </c>
      <c r="F218" s="2" t="str">
        <f ca="1"/>
        <v/>
      </c>
      <c r="G218" s="2" t="str">
        <f ca="1"/>
        <v/>
      </c>
      <c r="H218" s="2" t="str">
        <f ca="1"/>
        <v/>
      </c>
      <c r="I218" s="2" t="str">
        <f ca="1"/>
        <v/>
      </c>
      <c r="J218" s="2" t="str">
        <f ca="1"/>
        <v/>
      </c>
      <c r="K218" s="2" t="str">
        <f ca="1"/>
        <v/>
      </c>
      <c r="L218" s="4" t="str">
        <f ca="1"/>
        <v/>
      </c>
      <c r="M218" s="4" t="str">
        <f ca="1"/>
        <v/>
      </c>
      <c r="N218" s="4" t="str">
        <f ca="1"/>
        <v/>
      </c>
      <c r="O218" s="4" t="str">
        <f ca="1"/>
        <v/>
      </c>
      <c r="P218" s="4" t="str">
        <f ca="1"/>
        <v/>
      </c>
      <c r="Q218" s="4" t="str">
        <f ca="1"/>
        <v/>
      </c>
    </row>
    <row r="219" spans="2:17" x14ac:dyDescent="0.2">
      <c r="B219" s="4" t="str">
        <f ca="1"/>
        <v/>
      </c>
      <c r="C219" s="4" t="str">
        <f ca="1"/>
        <v/>
      </c>
      <c r="D219" s="4" t="str">
        <f ca="1"/>
        <v/>
      </c>
      <c r="E219" s="4" t="str">
        <f ca="1"/>
        <v/>
      </c>
      <c r="F219" s="2" t="str">
        <f ca="1"/>
        <v/>
      </c>
      <c r="G219" s="2" t="str">
        <f ca="1"/>
        <v/>
      </c>
      <c r="H219" s="2" t="str">
        <f ca="1"/>
        <v/>
      </c>
      <c r="I219" s="2" t="str">
        <f ca="1"/>
        <v/>
      </c>
      <c r="J219" s="2" t="str">
        <f ca="1"/>
        <v/>
      </c>
      <c r="K219" s="2" t="str">
        <f ca="1"/>
        <v/>
      </c>
      <c r="L219" s="4" t="str">
        <f ca="1"/>
        <v/>
      </c>
      <c r="M219" s="4" t="str">
        <f ca="1"/>
        <v/>
      </c>
      <c r="N219" s="4" t="str">
        <f ca="1"/>
        <v/>
      </c>
      <c r="O219" s="4" t="str">
        <f ca="1"/>
        <v/>
      </c>
      <c r="P219" s="4" t="str">
        <f ca="1"/>
        <v/>
      </c>
      <c r="Q219" s="4" t="str">
        <f ca="1"/>
        <v/>
      </c>
    </row>
    <row r="220" spans="2:17" x14ac:dyDescent="0.2">
      <c r="B220" s="4" t="str">
        <f ca="1"/>
        <v/>
      </c>
      <c r="C220" s="4" t="str">
        <f ca="1"/>
        <v/>
      </c>
      <c r="D220" s="4" t="str">
        <f ca="1"/>
        <v/>
      </c>
      <c r="E220" s="4" t="str">
        <f ca="1"/>
        <v/>
      </c>
      <c r="F220" s="2" t="str">
        <f ca="1"/>
        <v/>
      </c>
      <c r="G220" s="2" t="str">
        <f ca="1"/>
        <v/>
      </c>
      <c r="H220" s="2" t="str">
        <f ca="1"/>
        <v/>
      </c>
      <c r="I220" s="2" t="str">
        <f ca="1"/>
        <v/>
      </c>
      <c r="J220" s="2" t="str">
        <f ca="1"/>
        <v/>
      </c>
      <c r="K220" s="2" t="str">
        <f ca="1"/>
        <v/>
      </c>
      <c r="L220" s="4" t="str">
        <f ca="1"/>
        <v/>
      </c>
      <c r="M220" s="4" t="str">
        <f ca="1"/>
        <v/>
      </c>
      <c r="N220" s="4" t="str">
        <f ca="1"/>
        <v/>
      </c>
      <c r="O220" s="4" t="str">
        <f ca="1"/>
        <v/>
      </c>
      <c r="P220" s="4" t="str">
        <f ca="1"/>
        <v/>
      </c>
      <c r="Q220" s="4" t="str">
        <f ca="1"/>
        <v/>
      </c>
    </row>
    <row r="221" spans="2:17" x14ac:dyDescent="0.2">
      <c r="B221" s="4" t="str">
        <f ca="1"/>
        <v/>
      </c>
      <c r="C221" s="4" t="str">
        <f ca="1"/>
        <v/>
      </c>
      <c r="D221" s="4" t="str">
        <f ca="1"/>
        <v/>
      </c>
      <c r="E221" s="4" t="str">
        <f ca="1"/>
        <v/>
      </c>
      <c r="F221" s="2" t="str">
        <f ca="1"/>
        <v/>
      </c>
      <c r="G221" s="2" t="str">
        <f ca="1"/>
        <v/>
      </c>
      <c r="H221" s="2" t="str">
        <f ca="1"/>
        <v/>
      </c>
      <c r="I221" s="2" t="str">
        <f ca="1"/>
        <v/>
      </c>
      <c r="J221" s="2" t="str">
        <f ca="1"/>
        <v/>
      </c>
      <c r="K221" s="2" t="str">
        <f ca="1"/>
        <v/>
      </c>
      <c r="L221" s="4" t="str">
        <f ca="1"/>
        <v/>
      </c>
      <c r="M221" s="4" t="str">
        <f ca="1"/>
        <v/>
      </c>
      <c r="N221" s="4" t="str">
        <f ca="1"/>
        <v/>
      </c>
      <c r="O221" s="4" t="str">
        <f ca="1"/>
        <v/>
      </c>
      <c r="P221" s="4" t="str">
        <f ca="1"/>
        <v/>
      </c>
      <c r="Q221" s="4" t="str">
        <f ca="1"/>
        <v/>
      </c>
    </row>
    <row r="222" spans="2:17" x14ac:dyDescent="0.2">
      <c r="B222" s="4" t="str">
        <f ca="1"/>
        <v/>
      </c>
      <c r="C222" s="4" t="str">
        <f ca="1"/>
        <v/>
      </c>
      <c r="D222" s="4" t="str">
        <f ca="1"/>
        <v/>
      </c>
      <c r="E222" s="4" t="str">
        <f ca="1"/>
        <v/>
      </c>
      <c r="F222" s="2" t="str">
        <f ca="1"/>
        <v/>
      </c>
      <c r="G222" s="2" t="str">
        <f ca="1"/>
        <v/>
      </c>
      <c r="H222" s="2" t="str">
        <f ca="1"/>
        <v/>
      </c>
      <c r="I222" s="2" t="str">
        <f ca="1"/>
        <v/>
      </c>
      <c r="J222" s="2" t="str">
        <f ca="1"/>
        <v/>
      </c>
      <c r="K222" s="2" t="str">
        <f ca="1"/>
        <v/>
      </c>
      <c r="L222" s="4" t="str">
        <f ca="1"/>
        <v/>
      </c>
      <c r="M222" s="4" t="str">
        <f ca="1"/>
        <v/>
      </c>
      <c r="N222" s="4" t="str">
        <f ca="1"/>
        <v/>
      </c>
      <c r="O222" s="4" t="str">
        <f ca="1"/>
        <v/>
      </c>
      <c r="P222" s="4" t="str">
        <f ca="1"/>
        <v/>
      </c>
      <c r="Q222" s="4" t="str">
        <f ca="1"/>
        <v/>
      </c>
    </row>
    <row r="223" spans="2:17" x14ac:dyDescent="0.2">
      <c r="B223" s="4" t="str">
        <f ca="1"/>
        <v/>
      </c>
      <c r="C223" s="4" t="str">
        <f ca="1"/>
        <v/>
      </c>
      <c r="D223" s="4" t="str">
        <f ca="1"/>
        <v/>
      </c>
      <c r="E223" s="4" t="str">
        <f ca="1"/>
        <v/>
      </c>
      <c r="F223" s="2" t="str">
        <f ca="1"/>
        <v/>
      </c>
      <c r="G223" s="2" t="str">
        <f ca="1"/>
        <v/>
      </c>
      <c r="H223" s="2" t="str">
        <f ca="1"/>
        <v/>
      </c>
      <c r="I223" s="2" t="str">
        <f ca="1"/>
        <v/>
      </c>
      <c r="J223" s="2" t="str">
        <f ca="1"/>
        <v/>
      </c>
      <c r="K223" s="2" t="str">
        <f ca="1"/>
        <v/>
      </c>
      <c r="L223" s="4" t="str">
        <f ca="1"/>
        <v/>
      </c>
      <c r="M223" s="4" t="str">
        <f ca="1"/>
        <v/>
      </c>
      <c r="N223" s="4" t="str">
        <f ca="1"/>
        <v/>
      </c>
      <c r="O223" s="4" t="str">
        <f ca="1"/>
        <v/>
      </c>
      <c r="P223" s="4" t="str">
        <f ca="1"/>
        <v/>
      </c>
      <c r="Q223" s="4" t="str">
        <f ca="1"/>
        <v/>
      </c>
    </row>
    <row r="224" spans="2:17" x14ac:dyDescent="0.2">
      <c r="B224" s="4" t="str">
        <f ca="1"/>
        <v/>
      </c>
      <c r="C224" s="4" t="str">
        <f ca="1"/>
        <v/>
      </c>
      <c r="D224" s="4" t="str">
        <f ca="1"/>
        <v/>
      </c>
      <c r="E224" s="4" t="str">
        <f ca="1"/>
        <v/>
      </c>
      <c r="F224" s="2" t="str">
        <f ca="1"/>
        <v/>
      </c>
      <c r="G224" s="2" t="str">
        <f ca="1"/>
        <v/>
      </c>
      <c r="H224" s="2" t="str">
        <f ca="1"/>
        <v/>
      </c>
      <c r="I224" s="2" t="str">
        <f ca="1"/>
        <v/>
      </c>
      <c r="J224" s="2" t="str">
        <f ca="1"/>
        <v/>
      </c>
      <c r="K224" s="2" t="str">
        <f ca="1"/>
        <v/>
      </c>
      <c r="L224" s="4" t="str">
        <f ca="1"/>
        <v/>
      </c>
      <c r="M224" s="4" t="str">
        <f ca="1"/>
        <v/>
      </c>
      <c r="N224" s="4" t="str">
        <f ca="1"/>
        <v/>
      </c>
      <c r="O224" s="4" t="str">
        <f ca="1"/>
        <v/>
      </c>
      <c r="P224" s="4" t="str">
        <f ca="1"/>
        <v/>
      </c>
      <c r="Q224" s="4" t="str">
        <f ca="1"/>
        <v/>
      </c>
    </row>
    <row r="225" spans="2:17" x14ac:dyDescent="0.2">
      <c r="B225" s="4" t="str">
        <f ca="1"/>
        <v/>
      </c>
      <c r="C225" s="4" t="str">
        <f ca="1"/>
        <v/>
      </c>
      <c r="D225" s="4" t="str">
        <f ca="1"/>
        <v/>
      </c>
      <c r="E225" s="4" t="str">
        <f ca="1"/>
        <v/>
      </c>
      <c r="F225" s="2" t="str">
        <f ca="1"/>
        <v/>
      </c>
      <c r="G225" s="2" t="str">
        <f ca="1"/>
        <v/>
      </c>
      <c r="H225" s="2" t="str">
        <f ca="1"/>
        <v/>
      </c>
      <c r="I225" s="2" t="str">
        <f ca="1"/>
        <v/>
      </c>
      <c r="J225" s="2" t="str">
        <f ca="1"/>
        <v/>
      </c>
      <c r="K225" s="2" t="str">
        <f ca="1"/>
        <v/>
      </c>
      <c r="L225" s="4" t="str">
        <f ca="1"/>
        <v/>
      </c>
      <c r="M225" s="4" t="str">
        <f ca="1"/>
        <v/>
      </c>
      <c r="N225" s="4" t="str">
        <f ca="1"/>
        <v/>
      </c>
      <c r="O225" s="4" t="str">
        <f ca="1"/>
        <v/>
      </c>
      <c r="P225" s="4" t="str">
        <f ca="1"/>
        <v/>
      </c>
      <c r="Q225" s="4" t="str">
        <f ca="1"/>
        <v/>
      </c>
    </row>
    <row r="226" spans="2:17" x14ac:dyDescent="0.2">
      <c r="B226" s="4" t="str">
        <f ca="1"/>
        <v/>
      </c>
      <c r="C226" s="4" t="str">
        <f ca="1"/>
        <v/>
      </c>
      <c r="D226" s="4" t="str">
        <f ca="1"/>
        <v/>
      </c>
      <c r="E226" s="4" t="str">
        <f ca="1"/>
        <v/>
      </c>
      <c r="F226" s="2" t="str">
        <f ca="1"/>
        <v/>
      </c>
      <c r="G226" s="2" t="str">
        <f ca="1"/>
        <v/>
      </c>
      <c r="H226" s="2" t="str">
        <f ca="1"/>
        <v/>
      </c>
      <c r="I226" s="2" t="str">
        <f ca="1"/>
        <v/>
      </c>
      <c r="J226" s="2" t="str">
        <f ca="1"/>
        <v/>
      </c>
      <c r="K226" s="2" t="str">
        <f ca="1"/>
        <v/>
      </c>
      <c r="L226" s="4" t="str">
        <f ca="1"/>
        <v/>
      </c>
      <c r="M226" s="4" t="str">
        <f ca="1"/>
        <v/>
      </c>
      <c r="N226" s="4" t="str">
        <f ca="1"/>
        <v/>
      </c>
      <c r="O226" s="4" t="str">
        <f ca="1"/>
        <v/>
      </c>
      <c r="P226" s="4" t="str">
        <f ca="1"/>
        <v/>
      </c>
      <c r="Q226" s="4" t="str">
        <f ca="1"/>
        <v/>
      </c>
    </row>
    <row r="227" spans="2:17" x14ac:dyDescent="0.2">
      <c r="B227" s="4" t="str">
        <f ca="1"/>
        <v/>
      </c>
      <c r="C227" s="4" t="str">
        <f ca="1"/>
        <v/>
      </c>
      <c r="D227" s="4" t="str">
        <f ca="1"/>
        <v/>
      </c>
      <c r="E227" s="4" t="str">
        <f ca="1"/>
        <v/>
      </c>
      <c r="F227" s="2" t="str">
        <f ca="1"/>
        <v/>
      </c>
      <c r="G227" s="2" t="str">
        <f ca="1"/>
        <v/>
      </c>
      <c r="H227" s="2" t="str">
        <f ca="1"/>
        <v/>
      </c>
      <c r="I227" s="2" t="str">
        <f ca="1"/>
        <v/>
      </c>
      <c r="J227" s="2" t="str">
        <f ca="1"/>
        <v/>
      </c>
      <c r="K227" s="2" t="str">
        <f ca="1"/>
        <v/>
      </c>
      <c r="L227" s="4" t="str">
        <f ca="1"/>
        <v/>
      </c>
      <c r="M227" s="4" t="str">
        <f ca="1"/>
        <v/>
      </c>
      <c r="N227" s="4" t="str">
        <f ca="1"/>
        <v/>
      </c>
      <c r="O227" s="4" t="str">
        <f ca="1"/>
        <v/>
      </c>
      <c r="P227" s="4" t="str">
        <f ca="1"/>
        <v/>
      </c>
      <c r="Q227" s="4" t="str">
        <f ca="1"/>
        <v/>
      </c>
    </row>
    <row r="228" spans="2:17" x14ac:dyDescent="0.2">
      <c r="B228" s="4" t="str">
        <f ca="1"/>
        <v/>
      </c>
      <c r="C228" s="4" t="str">
        <f ca="1"/>
        <v/>
      </c>
      <c r="D228" s="4" t="str">
        <f ca="1"/>
        <v/>
      </c>
      <c r="E228" s="4" t="str">
        <f ca="1"/>
        <v/>
      </c>
      <c r="F228" s="2" t="str">
        <f ca="1"/>
        <v/>
      </c>
      <c r="G228" s="2" t="str">
        <f ca="1"/>
        <v/>
      </c>
      <c r="H228" s="2" t="str">
        <f ca="1"/>
        <v/>
      </c>
      <c r="I228" s="2" t="str">
        <f ca="1"/>
        <v/>
      </c>
      <c r="J228" s="2" t="str">
        <f ca="1"/>
        <v/>
      </c>
      <c r="K228" s="2" t="str">
        <f ca="1"/>
        <v/>
      </c>
      <c r="L228" s="4" t="str">
        <f ca="1"/>
        <v/>
      </c>
      <c r="M228" s="4" t="str">
        <f ca="1"/>
        <v/>
      </c>
      <c r="N228" s="4" t="str">
        <f ca="1"/>
        <v/>
      </c>
      <c r="O228" s="4" t="str">
        <f ca="1"/>
        <v/>
      </c>
      <c r="P228" s="4" t="str">
        <f ca="1"/>
        <v/>
      </c>
      <c r="Q228" s="4" t="str">
        <f ca="1"/>
        <v/>
      </c>
    </row>
    <row r="229" spans="2:17" x14ac:dyDescent="0.2">
      <c r="B229" s="4" t="str">
        <f ca="1"/>
        <v/>
      </c>
      <c r="C229" s="4" t="str">
        <f ca="1"/>
        <v/>
      </c>
      <c r="D229" s="4" t="str">
        <f ca="1"/>
        <v/>
      </c>
      <c r="E229" s="4" t="str">
        <f ca="1"/>
        <v/>
      </c>
      <c r="F229" s="2" t="str">
        <f ca="1"/>
        <v/>
      </c>
      <c r="G229" s="2" t="str">
        <f ca="1"/>
        <v/>
      </c>
      <c r="H229" s="2" t="str">
        <f ca="1"/>
        <v/>
      </c>
      <c r="I229" s="2" t="str">
        <f ca="1"/>
        <v/>
      </c>
      <c r="J229" s="2" t="str">
        <f ca="1"/>
        <v/>
      </c>
      <c r="K229" s="2" t="str">
        <f ca="1"/>
        <v/>
      </c>
      <c r="L229" s="4" t="str">
        <f ca="1"/>
        <v/>
      </c>
      <c r="M229" s="4" t="str">
        <f ca="1"/>
        <v/>
      </c>
      <c r="N229" s="4" t="str">
        <f ca="1"/>
        <v/>
      </c>
      <c r="O229" s="4" t="str">
        <f ca="1"/>
        <v/>
      </c>
      <c r="P229" s="4" t="str">
        <f ca="1"/>
        <v/>
      </c>
      <c r="Q229" s="4" t="str">
        <f ca="1"/>
        <v/>
      </c>
    </row>
    <row r="230" spans="2:17" x14ac:dyDescent="0.2">
      <c r="B230" s="4" t="str">
        <f ca="1"/>
        <v/>
      </c>
      <c r="C230" s="4" t="str">
        <f ca="1"/>
        <v/>
      </c>
      <c r="D230" s="4" t="str">
        <f ca="1"/>
        <v/>
      </c>
      <c r="E230" s="4" t="str">
        <f ca="1"/>
        <v/>
      </c>
      <c r="F230" s="2" t="str">
        <f ca="1"/>
        <v/>
      </c>
      <c r="G230" s="2" t="str">
        <f ca="1"/>
        <v/>
      </c>
      <c r="H230" s="2" t="str">
        <f ca="1"/>
        <v/>
      </c>
      <c r="I230" s="2" t="str">
        <f ca="1"/>
        <v/>
      </c>
      <c r="J230" s="2" t="str">
        <f ca="1"/>
        <v/>
      </c>
      <c r="K230" s="2" t="str">
        <f ca="1"/>
        <v/>
      </c>
      <c r="L230" s="4" t="str">
        <f ca="1"/>
        <v/>
      </c>
      <c r="M230" s="4" t="str">
        <f ca="1"/>
        <v/>
      </c>
      <c r="N230" s="4" t="str">
        <f ca="1"/>
        <v/>
      </c>
      <c r="O230" s="4" t="str">
        <f ca="1"/>
        <v/>
      </c>
      <c r="P230" s="4" t="str">
        <f ca="1"/>
        <v/>
      </c>
      <c r="Q230" s="4" t="str">
        <f ca="1"/>
        <v/>
      </c>
    </row>
    <row r="231" spans="2:17" x14ac:dyDescent="0.2">
      <c r="B231" s="4" t="str">
        <f ca="1"/>
        <v/>
      </c>
      <c r="C231" s="4" t="str">
        <f ca="1"/>
        <v/>
      </c>
      <c r="D231" s="4" t="str">
        <f ca="1"/>
        <v/>
      </c>
      <c r="E231" s="4" t="str">
        <f ca="1"/>
        <v/>
      </c>
      <c r="F231" s="2" t="str">
        <f ca="1"/>
        <v/>
      </c>
      <c r="G231" s="2" t="str">
        <f ca="1"/>
        <v/>
      </c>
      <c r="H231" s="2" t="str">
        <f ca="1"/>
        <v/>
      </c>
      <c r="I231" s="2" t="str">
        <f ca="1"/>
        <v/>
      </c>
      <c r="J231" s="2" t="str">
        <f ca="1"/>
        <v/>
      </c>
      <c r="K231" s="2" t="str">
        <f ca="1"/>
        <v/>
      </c>
      <c r="L231" s="4" t="str">
        <f ca="1"/>
        <v/>
      </c>
      <c r="M231" s="4" t="str">
        <f ca="1"/>
        <v/>
      </c>
      <c r="N231" s="4" t="str">
        <f ca="1"/>
        <v/>
      </c>
      <c r="O231" s="4" t="str">
        <f ca="1"/>
        <v/>
      </c>
      <c r="P231" s="4" t="str">
        <f ca="1"/>
        <v/>
      </c>
      <c r="Q231" s="4" t="str">
        <f ca="1"/>
        <v/>
      </c>
    </row>
    <row r="232" spans="2:17" x14ac:dyDescent="0.2">
      <c r="B232" s="4" t="str">
        <f ca="1"/>
        <v/>
      </c>
      <c r="C232" s="4" t="str">
        <f ca="1"/>
        <v/>
      </c>
      <c r="D232" s="4" t="str">
        <f ca="1"/>
        <v/>
      </c>
      <c r="E232" s="4" t="str">
        <f ca="1"/>
        <v/>
      </c>
      <c r="F232" s="2" t="str">
        <f ca="1"/>
        <v/>
      </c>
      <c r="G232" s="2" t="str">
        <f ca="1"/>
        <v/>
      </c>
      <c r="H232" s="2" t="str">
        <f ca="1"/>
        <v/>
      </c>
      <c r="I232" s="2" t="str">
        <f ca="1"/>
        <v/>
      </c>
      <c r="J232" s="2" t="str">
        <f ca="1"/>
        <v/>
      </c>
      <c r="K232" s="2" t="str">
        <f ca="1"/>
        <v/>
      </c>
      <c r="L232" s="4" t="str">
        <f ca="1"/>
        <v/>
      </c>
      <c r="M232" s="4" t="str">
        <f ca="1"/>
        <v/>
      </c>
      <c r="N232" s="4" t="str">
        <f ca="1"/>
        <v/>
      </c>
      <c r="O232" s="4" t="str">
        <f ca="1"/>
        <v/>
      </c>
      <c r="P232" s="4" t="str">
        <f ca="1"/>
        <v/>
      </c>
      <c r="Q232" s="4" t="str">
        <f ca="1"/>
        <v/>
      </c>
    </row>
    <row r="233" spans="2:17" x14ac:dyDescent="0.2">
      <c r="B233" s="4" t="str">
        <f ca="1"/>
        <v/>
      </c>
      <c r="C233" s="4" t="str">
        <f ca="1"/>
        <v/>
      </c>
      <c r="D233" s="4" t="str">
        <f ca="1"/>
        <v/>
      </c>
      <c r="E233" s="4" t="str">
        <f ca="1"/>
        <v/>
      </c>
      <c r="F233" s="2" t="str">
        <f ca="1"/>
        <v/>
      </c>
      <c r="G233" s="2" t="str">
        <f ca="1"/>
        <v/>
      </c>
      <c r="H233" s="2" t="str">
        <f ca="1"/>
        <v/>
      </c>
      <c r="I233" s="2" t="str">
        <f ca="1"/>
        <v/>
      </c>
      <c r="J233" s="2" t="str">
        <f ca="1"/>
        <v/>
      </c>
      <c r="K233" s="2" t="str">
        <f ca="1"/>
        <v/>
      </c>
      <c r="L233" s="4" t="str">
        <f ca="1"/>
        <v/>
      </c>
      <c r="M233" s="4" t="str">
        <f ca="1"/>
        <v/>
      </c>
      <c r="N233" s="4" t="str">
        <f ca="1"/>
        <v/>
      </c>
      <c r="O233" s="4" t="str">
        <f ca="1"/>
        <v/>
      </c>
      <c r="P233" s="4" t="str">
        <f ca="1"/>
        <v/>
      </c>
      <c r="Q233" s="4" t="str">
        <f ca="1"/>
        <v/>
      </c>
    </row>
    <row r="234" spans="2:17" x14ac:dyDescent="0.2">
      <c r="B234" s="4" t="str">
        <f ca="1"/>
        <v/>
      </c>
      <c r="C234" s="4" t="str">
        <f ca="1"/>
        <v/>
      </c>
      <c r="D234" s="4" t="str">
        <f ca="1"/>
        <v/>
      </c>
      <c r="E234" s="4" t="str">
        <f ca="1"/>
        <v/>
      </c>
      <c r="F234" s="2" t="str">
        <f ca="1"/>
        <v/>
      </c>
      <c r="G234" s="2" t="str">
        <f ca="1"/>
        <v/>
      </c>
      <c r="H234" s="2" t="str">
        <f ca="1"/>
        <v/>
      </c>
      <c r="I234" s="2" t="str">
        <f ca="1"/>
        <v/>
      </c>
      <c r="J234" s="2" t="str">
        <f ca="1"/>
        <v/>
      </c>
      <c r="K234" s="2" t="str">
        <f ca="1"/>
        <v/>
      </c>
      <c r="L234" s="4" t="str">
        <f ca="1"/>
        <v/>
      </c>
      <c r="M234" s="4" t="str">
        <f ca="1"/>
        <v/>
      </c>
      <c r="N234" s="4" t="str">
        <f ca="1"/>
        <v/>
      </c>
      <c r="O234" s="4" t="str">
        <f ca="1"/>
        <v/>
      </c>
      <c r="P234" s="4" t="str">
        <f ca="1"/>
        <v/>
      </c>
      <c r="Q234" s="4" t="str">
        <f ca="1"/>
        <v/>
      </c>
    </row>
    <row r="235" spans="2:17" x14ac:dyDescent="0.2">
      <c r="B235" s="4" t="str">
        <f ca="1"/>
        <v/>
      </c>
      <c r="C235" s="4" t="str">
        <f ca="1"/>
        <v/>
      </c>
      <c r="D235" s="4" t="str">
        <f ca="1"/>
        <v/>
      </c>
      <c r="E235" s="4" t="str">
        <f ca="1"/>
        <v/>
      </c>
      <c r="F235" s="2" t="str">
        <f ca="1"/>
        <v/>
      </c>
      <c r="G235" s="2" t="str">
        <f ca="1"/>
        <v/>
      </c>
      <c r="H235" s="2" t="str">
        <f ca="1"/>
        <v/>
      </c>
      <c r="I235" s="2" t="str">
        <f ca="1"/>
        <v/>
      </c>
      <c r="J235" s="2" t="str">
        <f ca="1"/>
        <v/>
      </c>
      <c r="K235" s="2" t="str">
        <f ca="1"/>
        <v/>
      </c>
      <c r="L235" s="4" t="str">
        <f ca="1"/>
        <v/>
      </c>
      <c r="M235" s="4" t="str">
        <f ca="1"/>
        <v/>
      </c>
      <c r="N235" s="4" t="str">
        <f ca="1"/>
        <v/>
      </c>
      <c r="O235" s="4" t="str">
        <f ca="1"/>
        <v/>
      </c>
      <c r="P235" s="4" t="str">
        <f ca="1"/>
        <v/>
      </c>
      <c r="Q235" s="4" t="str">
        <f ca="1"/>
        <v/>
      </c>
    </row>
    <row r="236" spans="2:17" x14ac:dyDescent="0.2">
      <c r="B236" s="4" t="str">
        <f ca="1"/>
        <v/>
      </c>
      <c r="C236" s="4" t="str">
        <f ca="1"/>
        <v/>
      </c>
      <c r="D236" s="4" t="str">
        <f ca="1"/>
        <v/>
      </c>
      <c r="E236" s="4" t="str">
        <f ca="1"/>
        <v/>
      </c>
      <c r="F236" s="2" t="str">
        <f ca="1"/>
        <v/>
      </c>
      <c r="G236" s="2" t="str">
        <f ca="1"/>
        <v/>
      </c>
      <c r="H236" s="2" t="str">
        <f ca="1"/>
        <v/>
      </c>
      <c r="I236" s="2" t="str">
        <f ca="1"/>
        <v/>
      </c>
      <c r="J236" s="2" t="str">
        <f ca="1"/>
        <v/>
      </c>
      <c r="K236" s="2" t="str">
        <f ca="1"/>
        <v/>
      </c>
      <c r="L236" s="4" t="str">
        <f ca="1"/>
        <v/>
      </c>
      <c r="M236" s="4" t="str">
        <f ca="1"/>
        <v/>
      </c>
      <c r="N236" s="4" t="str">
        <f ca="1"/>
        <v/>
      </c>
      <c r="O236" s="4" t="str">
        <f ca="1"/>
        <v/>
      </c>
      <c r="P236" s="4" t="str">
        <f ca="1"/>
        <v/>
      </c>
      <c r="Q236" s="4" t="str">
        <f ca="1"/>
        <v/>
      </c>
    </row>
    <row r="237" spans="2:17" x14ac:dyDescent="0.2">
      <c r="B237" s="4" t="str">
        <f ca="1"/>
        <v/>
      </c>
      <c r="C237" s="4" t="str">
        <f ca="1"/>
        <v/>
      </c>
      <c r="D237" s="4" t="str">
        <f ca="1"/>
        <v/>
      </c>
      <c r="E237" s="4" t="str">
        <f ca="1"/>
        <v/>
      </c>
      <c r="F237" s="2" t="str">
        <f ca="1"/>
        <v/>
      </c>
      <c r="G237" s="2" t="str">
        <f ca="1"/>
        <v/>
      </c>
      <c r="H237" s="2" t="str">
        <f ca="1"/>
        <v/>
      </c>
      <c r="I237" s="2" t="str">
        <f ca="1"/>
        <v/>
      </c>
      <c r="J237" s="2" t="str">
        <f ca="1"/>
        <v/>
      </c>
      <c r="K237" s="2" t="str">
        <f ca="1"/>
        <v/>
      </c>
      <c r="L237" s="4" t="str">
        <f ca="1"/>
        <v/>
      </c>
      <c r="M237" s="4" t="str">
        <f ca="1"/>
        <v/>
      </c>
      <c r="N237" s="4" t="str">
        <f ca="1"/>
        <v/>
      </c>
      <c r="O237" s="4" t="str">
        <f ca="1"/>
        <v/>
      </c>
      <c r="P237" s="4" t="str">
        <f ca="1"/>
        <v/>
      </c>
      <c r="Q237" s="4" t="str">
        <f ca="1"/>
        <v/>
      </c>
    </row>
    <row r="238" spans="2:17" x14ac:dyDescent="0.2">
      <c r="B238" s="4" t="str">
        <f ca="1"/>
        <v/>
      </c>
      <c r="C238" s="4" t="str">
        <f ca="1"/>
        <v/>
      </c>
      <c r="D238" s="4" t="str">
        <f ca="1"/>
        <v/>
      </c>
      <c r="E238" s="4" t="str">
        <f ca="1"/>
        <v/>
      </c>
      <c r="F238" s="2" t="str">
        <f ca="1"/>
        <v/>
      </c>
      <c r="G238" s="2" t="str">
        <f ca="1"/>
        <v/>
      </c>
      <c r="H238" s="2" t="str">
        <f ca="1"/>
        <v/>
      </c>
      <c r="I238" s="2" t="str">
        <f ca="1"/>
        <v/>
      </c>
      <c r="J238" s="2" t="str">
        <f ca="1"/>
        <v/>
      </c>
      <c r="K238" s="2" t="str">
        <f ca="1"/>
        <v/>
      </c>
      <c r="L238" s="4" t="str">
        <f ca="1"/>
        <v/>
      </c>
      <c r="M238" s="4" t="str">
        <f ca="1"/>
        <v/>
      </c>
      <c r="N238" s="4" t="str">
        <f ca="1"/>
        <v/>
      </c>
      <c r="O238" s="4" t="str">
        <f ca="1"/>
        <v/>
      </c>
      <c r="P238" s="4" t="str">
        <f ca="1"/>
        <v/>
      </c>
      <c r="Q238" s="4" t="str">
        <f ca="1"/>
        <v/>
      </c>
    </row>
    <row r="239" spans="2:17" x14ac:dyDescent="0.2">
      <c r="B239" s="4" t="str">
        <f ca="1"/>
        <v/>
      </c>
      <c r="C239" s="4" t="str">
        <f ca="1"/>
        <v/>
      </c>
      <c r="D239" s="4" t="str">
        <f ca="1"/>
        <v/>
      </c>
      <c r="E239" s="4" t="str">
        <f ca="1"/>
        <v/>
      </c>
      <c r="F239" s="2" t="str">
        <f ca="1"/>
        <v/>
      </c>
      <c r="G239" s="2" t="str">
        <f ca="1"/>
        <v/>
      </c>
      <c r="H239" s="2" t="str">
        <f ca="1"/>
        <v/>
      </c>
      <c r="I239" s="2" t="str">
        <f ca="1"/>
        <v/>
      </c>
      <c r="J239" s="2" t="str">
        <f ca="1"/>
        <v/>
      </c>
      <c r="K239" s="2" t="str">
        <f ca="1"/>
        <v/>
      </c>
      <c r="L239" s="4" t="str">
        <f ca="1"/>
        <v/>
      </c>
      <c r="M239" s="4" t="str">
        <f ca="1"/>
        <v/>
      </c>
      <c r="N239" s="4" t="str">
        <f ca="1"/>
        <v/>
      </c>
      <c r="O239" s="4" t="str">
        <f ca="1"/>
        <v/>
      </c>
      <c r="P239" s="4" t="str">
        <f ca="1"/>
        <v/>
      </c>
      <c r="Q239" s="4" t="str">
        <f ca="1"/>
        <v/>
      </c>
    </row>
    <row r="240" spans="2:17" x14ac:dyDescent="0.2">
      <c r="B240" s="4" t="str">
        <f ca="1"/>
        <v/>
      </c>
      <c r="C240" s="4" t="str">
        <f ca="1"/>
        <v/>
      </c>
      <c r="D240" s="4" t="str">
        <f ca="1"/>
        <v/>
      </c>
      <c r="E240" s="4" t="str">
        <f ca="1"/>
        <v/>
      </c>
      <c r="F240" s="2" t="str">
        <f ca="1"/>
        <v/>
      </c>
      <c r="G240" s="2" t="str">
        <f ca="1"/>
        <v/>
      </c>
      <c r="H240" s="2" t="str">
        <f ca="1"/>
        <v/>
      </c>
      <c r="I240" s="2" t="str">
        <f ca="1"/>
        <v/>
      </c>
      <c r="J240" s="2" t="str">
        <f ca="1"/>
        <v/>
      </c>
      <c r="K240" s="2" t="str">
        <f ca="1"/>
        <v/>
      </c>
      <c r="L240" s="4" t="str">
        <f ca="1"/>
        <v/>
      </c>
      <c r="M240" s="4" t="str">
        <f ca="1"/>
        <v/>
      </c>
      <c r="N240" s="4" t="str">
        <f ca="1"/>
        <v/>
      </c>
      <c r="O240" s="4" t="str">
        <f ca="1"/>
        <v/>
      </c>
      <c r="P240" s="4" t="str">
        <f ca="1"/>
        <v/>
      </c>
      <c r="Q240" s="4" t="str">
        <f ca="1"/>
        <v/>
      </c>
    </row>
    <row r="241" spans="2:17" x14ac:dyDescent="0.2">
      <c r="B241" s="4" t="str">
        <f ca="1"/>
        <v/>
      </c>
      <c r="C241" s="4" t="str">
        <f ca="1"/>
        <v/>
      </c>
      <c r="D241" s="4" t="str">
        <f ca="1"/>
        <v/>
      </c>
      <c r="E241" s="4" t="str">
        <f ca="1"/>
        <v/>
      </c>
      <c r="F241" s="2" t="str">
        <f ca="1"/>
        <v/>
      </c>
      <c r="G241" s="2" t="str">
        <f ca="1"/>
        <v/>
      </c>
      <c r="H241" s="2" t="str">
        <f ca="1"/>
        <v/>
      </c>
      <c r="I241" s="2" t="str">
        <f ca="1"/>
        <v/>
      </c>
      <c r="J241" s="2" t="str">
        <f ca="1"/>
        <v/>
      </c>
      <c r="K241" s="2" t="str">
        <f ca="1"/>
        <v/>
      </c>
      <c r="L241" s="4" t="str">
        <f ca="1"/>
        <v/>
      </c>
      <c r="M241" s="4" t="str">
        <f ca="1"/>
        <v/>
      </c>
      <c r="N241" s="4" t="str">
        <f ca="1"/>
        <v/>
      </c>
      <c r="O241" s="4" t="str">
        <f ca="1"/>
        <v/>
      </c>
      <c r="P241" s="4" t="str">
        <f ca="1"/>
        <v/>
      </c>
      <c r="Q241" s="4" t="str">
        <f ca="1"/>
        <v/>
      </c>
    </row>
    <row r="242" spans="2:17" x14ac:dyDescent="0.2">
      <c r="B242" s="4" t="str">
        <f ca="1"/>
        <v/>
      </c>
      <c r="C242" s="4" t="str">
        <f ca="1"/>
        <v/>
      </c>
      <c r="D242" s="4" t="str">
        <f ca="1"/>
        <v/>
      </c>
      <c r="E242" s="4" t="str">
        <f ca="1"/>
        <v/>
      </c>
      <c r="F242" s="2" t="str">
        <f ca="1"/>
        <v/>
      </c>
      <c r="G242" s="2" t="str">
        <f ca="1"/>
        <v/>
      </c>
      <c r="H242" s="2" t="str">
        <f ca="1"/>
        <v/>
      </c>
      <c r="I242" s="2" t="str">
        <f ca="1"/>
        <v/>
      </c>
      <c r="J242" s="2" t="str">
        <f ca="1"/>
        <v/>
      </c>
      <c r="K242" s="2" t="str">
        <f ca="1"/>
        <v/>
      </c>
      <c r="L242" s="4" t="str">
        <f ca="1"/>
        <v/>
      </c>
      <c r="M242" s="4" t="str">
        <f ca="1"/>
        <v/>
      </c>
      <c r="N242" s="4" t="str">
        <f ca="1"/>
        <v/>
      </c>
      <c r="O242" s="4" t="str">
        <f ca="1"/>
        <v/>
      </c>
      <c r="P242" s="4" t="str">
        <f ca="1"/>
        <v/>
      </c>
      <c r="Q242" s="4" t="str">
        <f ca="1"/>
        <v/>
      </c>
    </row>
    <row r="243" spans="2:17" x14ac:dyDescent="0.2">
      <c r="B243" s="4" t="str">
        <f ca="1"/>
        <v/>
      </c>
      <c r="C243" s="4" t="str">
        <f ca="1"/>
        <v/>
      </c>
      <c r="D243" s="4" t="str">
        <f ca="1"/>
        <v/>
      </c>
      <c r="E243" s="4" t="str">
        <f ca="1"/>
        <v/>
      </c>
      <c r="F243" s="2" t="str">
        <f ca="1"/>
        <v/>
      </c>
      <c r="G243" s="2" t="str">
        <f ca="1"/>
        <v/>
      </c>
      <c r="H243" s="2" t="str">
        <f ca="1"/>
        <v/>
      </c>
      <c r="I243" s="2" t="str">
        <f ca="1"/>
        <v/>
      </c>
      <c r="J243" s="2" t="str">
        <f ca="1"/>
        <v/>
      </c>
      <c r="K243" s="2" t="str">
        <f ca="1"/>
        <v/>
      </c>
      <c r="L243" s="4" t="str">
        <f ca="1"/>
        <v/>
      </c>
      <c r="M243" s="4" t="str">
        <f ca="1"/>
        <v/>
      </c>
      <c r="N243" s="4" t="str">
        <f ca="1"/>
        <v/>
      </c>
      <c r="O243" s="4" t="str">
        <f ca="1"/>
        <v/>
      </c>
      <c r="P243" s="4" t="str">
        <f ca="1"/>
        <v/>
      </c>
      <c r="Q243" s="4" t="str">
        <f ca="1"/>
        <v/>
      </c>
    </row>
    <row r="244" spans="2:17" x14ac:dyDescent="0.2">
      <c r="B244" s="4" t="str">
        <f ca="1"/>
        <v/>
      </c>
      <c r="C244" s="4" t="str">
        <f ca="1"/>
        <v/>
      </c>
      <c r="D244" s="4" t="str">
        <f ca="1"/>
        <v/>
      </c>
      <c r="E244" s="4" t="str">
        <f ca="1"/>
        <v/>
      </c>
      <c r="F244" s="2" t="str">
        <f ca="1"/>
        <v/>
      </c>
      <c r="G244" s="2" t="str">
        <f ca="1"/>
        <v/>
      </c>
      <c r="H244" s="2" t="str">
        <f ca="1"/>
        <v/>
      </c>
      <c r="I244" s="2" t="str">
        <f ca="1"/>
        <v/>
      </c>
      <c r="J244" s="2" t="str">
        <f ca="1"/>
        <v/>
      </c>
      <c r="K244" s="2" t="str">
        <f ca="1"/>
        <v/>
      </c>
      <c r="L244" s="4" t="str">
        <f ca="1"/>
        <v/>
      </c>
      <c r="M244" s="4" t="str">
        <f ca="1"/>
        <v/>
      </c>
      <c r="N244" s="4" t="str">
        <f ca="1"/>
        <v/>
      </c>
      <c r="O244" s="4" t="str">
        <f ca="1"/>
        <v/>
      </c>
      <c r="P244" s="4" t="str">
        <f ca="1"/>
        <v/>
      </c>
      <c r="Q244" s="4" t="str">
        <f ca="1"/>
        <v/>
      </c>
    </row>
    <row r="245" spans="2:17" x14ac:dyDescent="0.2">
      <c r="B245" s="4" t="str">
        <f ca="1"/>
        <v/>
      </c>
      <c r="C245" s="4" t="str">
        <f ca="1"/>
        <v/>
      </c>
      <c r="D245" s="4" t="str">
        <f ca="1"/>
        <v/>
      </c>
      <c r="E245" s="4" t="str">
        <f ca="1"/>
        <v/>
      </c>
      <c r="F245" s="2" t="str">
        <f ca="1"/>
        <v/>
      </c>
      <c r="G245" s="2" t="str">
        <f ca="1"/>
        <v/>
      </c>
      <c r="H245" s="2" t="str">
        <f ca="1"/>
        <v/>
      </c>
      <c r="I245" s="2" t="str">
        <f ca="1"/>
        <v/>
      </c>
      <c r="J245" s="2" t="str">
        <f ca="1"/>
        <v/>
      </c>
      <c r="K245" s="2" t="str">
        <f ca="1"/>
        <v/>
      </c>
      <c r="L245" s="4" t="str">
        <f ca="1"/>
        <v/>
      </c>
      <c r="M245" s="4" t="str">
        <f ca="1"/>
        <v/>
      </c>
      <c r="N245" s="4" t="str">
        <f ca="1"/>
        <v/>
      </c>
      <c r="O245" s="4" t="str">
        <f ca="1"/>
        <v/>
      </c>
      <c r="P245" s="4" t="str">
        <f ca="1"/>
        <v/>
      </c>
      <c r="Q245" s="4" t="str">
        <f ca="1"/>
        <v/>
      </c>
    </row>
    <row r="246" spans="2:17" x14ac:dyDescent="0.2">
      <c r="B246" s="4" t="str">
        <f ca="1"/>
        <v/>
      </c>
      <c r="C246" s="4" t="str">
        <f ca="1"/>
        <v/>
      </c>
      <c r="D246" s="4" t="str">
        <f ca="1"/>
        <v/>
      </c>
      <c r="E246" s="4" t="str">
        <f ca="1"/>
        <v/>
      </c>
      <c r="F246" s="2" t="str">
        <f ca="1"/>
        <v/>
      </c>
      <c r="G246" s="2" t="str">
        <f ca="1"/>
        <v/>
      </c>
      <c r="H246" s="2" t="str">
        <f ca="1"/>
        <v/>
      </c>
      <c r="I246" s="2" t="str">
        <f ca="1"/>
        <v/>
      </c>
      <c r="J246" s="2" t="str">
        <f ca="1"/>
        <v/>
      </c>
      <c r="K246" s="2" t="str">
        <f ca="1"/>
        <v/>
      </c>
      <c r="L246" s="4" t="str">
        <f ca="1"/>
        <v/>
      </c>
      <c r="M246" s="4" t="str">
        <f ca="1"/>
        <v/>
      </c>
      <c r="N246" s="4" t="str">
        <f ca="1"/>
        <v/>
      </c>
      <c r="O246" s="4" t="str">
        <f ca="1"/>
        <v/>
      </c>
      <c r="P246" s="4" t="str">
        <f ca="1"/>
        <v/>
      </c>
      <c r="Q246" s="4" t="str">
        <f ca="1"/>
        <v/>
      </c>
    </row>
    <row r="247" spans="2:17" x14ac:dyDescent="0.2">
      <c r="B247" s="4" t="str">
        <f ca="1"/>
        <v/>
      </c>
      <c r="C247" s="4" t="str">
        <f ca="1"/>
        <v/>
      </c>
      <c r="D247" s="4" t="str">
        <f ca="1"/>
        <v/>
      </c>
      <c r="E247" s="4" t="str">
        <f ca="1"/>
        <v/>
      </c>
      <c r="F247" s="2" t="str">
        <f ca="1"/>
        <v/>
      </c>
      <c r="G247" s="2" t="str">
        <f ca="1"/>
        <v/>
      </c>
      <c r="H247" s="2" t="str">
        <f ca="1"/>
        <v/>
      </c>
      <c r="I247" s="2" t="str">
        <f ca="1"/>
        <v/>
      </c>
      <c r="J247" s="2" t="str">
        <f ca="1"/>
        <v/>
      </c>
      <c r="K247" s="2" t="str">
        <f ca="1"/>
        <v/>
      </c>
      <c r="L247" s="4" t="str">
        <f ca="1"/>
        <v/>
      </c>
      <c r="M247" s="4" t="str">
        <f ca="1"/>
        <v/>
      </c>
      <c r="N247" s="4" t="str">
        <f ca="1"/>
        <v/>
      </c>
      <c r="O247" s="4" t="str">
        <f ca="1"/>
        <v/>
      </c>
      <c r="P247" s="4" t="str">
        <f ca="1"/>
        <v/>
      </c>
      <c r="Q247" s="4" t="str">
        <f ca="1"/>
        <v/>
      </c>
    </row>
    <row r="248" spans="2:17" x14ac:dyDescent="0.2">
      <c r="B248" s="4" t="str">
        <f ca="1"/>
        <v/>
      </c>
      <c r="C248" s="4" t="str">
        <f ca="1"/>
        <v/>
      </c>
      <c r="D248" s="4" t="str">
        <f ca="1"/>
        <v/>
      </c>
      <c r="E248" s="4" t="str">
        <f ca="1"/>
        <v/>
      </c>
      <c r="F248" s="2" t="str">
        <f ca="1"/>
        <v/>
      </c>
      <c r="G248" s="2" t="str">
        <f ca="1"/>
        <v/>
      </c>
      <c r="H248" s="2" t="str">
        <f ca="1"/>
        <v/>
      </c>
      <c r="I248" s="2" t="str">
        <f ca="1"/>
        <v/>
      </c>
      <c r="J248" s="2" t="str">
        <f ca="1"/>
        <v/>
      </c>
      <c r="K248" s="2" t="str">
        <f ca="1"/>
        <v/>
      </c>
      <c r="L248" s="4" t="str">
        <f ca="1"/>
        <v/>
      </c>
      <c r="M248" s="4" t="str">
        <f ca="1"/>
        <v/>
      </c>
      <c r="N248" s="4" t="str">
        <f ca="1"/>
        <v/>
      </c>
      <c r="O248" s="4" t="str">
        <f ca="1"/>
        <v/>
      </c>
      <c r="P248" s="4" t="str">
        <f ca="1"/>
        <v/>
      </c>
      <c r="Q248" s="4" t="str">
        <f ca="1"/>
        <v/>
      </c>
    </row>
    <row r="249" spans="2:17" x14ac:dyDescent="0.2">
      <c r="B249" s="4" t="str">
        <f ca="1"/>
        <v/>
      </c>
      <c r="C249" s="4" t="str">
        <f ca="1"/>
        <v/>
      </c>
      <c r="D249" s="4" t="str">
        <f ca="1"/>
        <v/>
      </c>
      <c r="E249" s="4" t="str">
        <f ca="1"/>
        <v/>
      </c>
      <c r="F249" s="2" t="str">
        <f ca="1"/>
        <v/>
      </c>
      <c r="G249" s="2" t="str">
        <f ca="1"/>
        <v/>
      </c>
      <c r="H249" s="2" t="str">
        <f ca="1"/>
        <v/>
      </c>
      <c r="I249" s="2" t="str">
        <f ca="1"/>
        <v/>
      </c>
      <c r="J249" s="2" t="str">
        <f ca="1"/>
        <v/>
      </c>
      <c r="K249" s="2" t="str">
        <f ca="1"/>
        <v/>
      </c>
      <c r="L249" s="4" t="str">
        <f ca="1"/>
        <v/>
      </c>
      <c r="M249" s="4" t="str">
        <f ca="1"/>
        <v/>
      </c>
      <c r="N249" s="4" t="str">
        <f ca="1"/>
        <v/>
      </c>
      <c r="O249" s="4" t="str">
        <f ca="1"/>
        <v/>
      </c>
      <c r="P249" s="4" t="str">
        <f ca="1"/>
        <v/>
      </c>
      <c r="Q249" s="4" t="str">
        <f ca="1"/>
        <v/>
      </c>
    </row>
    <row r="250" spans="2:17" x14ac:dyDescent="0.2">
      <c r="B250" s="4" t="str">
        <f ca="1"/>
        <v/>
      </c>
      <c r="C250" s="4" t="str">
        <f ca="1"/>
        <v/>
      </c>
      <c r="D250" s="4" t="str">
        <f ca="1"/>
        <v/>
      </c>
      <c r="E250" s="4" t="str">
        <f ca="1"/>
        <v/>
      </c>
      <c r="F250" s="2" t="str">
        <f ca="1"/>
        <v/>
      </c>
      <c r="G250" s="2" t="str">
        <f ca="1"/>
        <v/>
      </c>
      <c r="H250" s="2" t="str">
        <f ca="1"/>
        <v/>
      </c>
      <c r="I250" s="2" t="str">
        <f ca="1"/>
        <v/>
      </c>
      <c r="J250" s="2" t="str">
        <f ca="1"/>
        <v/>
      </c>
      <c r="K250" s="2" t="str">
        <f ca="1"/>
        <v/>
      </c>
      <c r="L250" s="4" t="str">
        <f ca="1"/>
        <v/>
      </c>
      <c r="M250" s="4" t="str">
        <f ca="1"/>
        <v/>
      </c>
      <c r="N250" s="4" t="str">
        <f ca="1"/>
        <v/>
      </c>
      <c r="O250" s="4" t="str">
        <f ca="1"/>
        <v/>
      </c>
      <c r="P250" s="4" t="str">
        <f ca="1"/>
        <v/>
      </c>
      <c r="Q250" s="4" t="str">
        <f ca="1"/>
        <v/>
      </c>
    </row>
    <row r="251" spans="2:17" x14ac:dyDescent="0.2">
      <c r="B251" s="4" t="str">
        <f ca="1"/>
        <v/>
      </c>
      <c r="C251" s="4" t="str">
        <f ca="1"/>
        <v/>
      </c>
      <c r="D251" s="4" t="str">
        <f ca="1"/>
        <v/>
      </c>
      <c r="E251" s="4" t="str">
        <f ca="1"/>
        <v/>
      </c>
      <c r="F251" s="2" t="str">
        <f ca="1"/>
        <v/>
      </c>
      <c r="G251" s="2" t="str">
        <f ca="1"/>
        <v/>
      </c>
      <c r="H251" s="2" t="str">
        <f ca="1"/>
        <v/>
      </c>
      <c r="I251" s="2" t="str">
        <f ca="1"/>
        <v/>
      </c>
      <c r="J251" s="2" t="str">
        <f ca="1"/>
        <v/>
      </c>
      <c r="K251" s="2" t="str">
        <f ca="1"/>
        <v/>
      </c>
      <c r="L251" s="4" t="str">
        <f ca="1"/>
        <v/>
      </c>
      <c r="M251" s="4" t="str">
        <f ca="1"/>
        <v/>
      </c>
      <c r="N251" s="4" t="str">
        <f ca="1"/>
        <v/>
      </c>
      <c r="O251" s="4" t="str">
        <f ca="1"/>
        <v/>
      </c>
      <c r="P251" s="4" t="str">
        <f ca="1"/>
        <v/>
      </c>
      <c r="Q251" s="4" t="str">
        <f ca="1"/>
        <v/>
      </c>
    </row>
    <row r="252" spans="2:17" x14ac:dyDescent="0.2">
      <c r="B252" s="4" t="str">
        <f ca="1"/>
        <v/>
      </c>
      <c r="C252" s="4" t="str">
        <f ca="1"/>
        <v/>
      </c>
      <c r="D252" s="4" t="str">
        <f ca="1"/>
        <v/>
      </c>
      <c r="E252" s="4" t="str">
        <f ca="1"/>
        <v/>
      </c>
      <c r="F252" s="2" t="str">
        <f ca="1"/>
        <v/>
      </c>
      <c r="G252" s="2" t="str">
        <f ca="1"/>
        <v/>
      </c>
      <c r="H252" s="2" t="str">
        <f ca="1"/>
        <v/>
      </c>
      <c r="I252" s="2" t="str">
        <f ca="1"/>
        <v/>
      </c>
      <c r="J252" s="2" t="str">
        <f ca="1"/>
        <v/>
      </c>
      <c r="K252" s="2" t="str">
        <f ca="1"/>
        <v/>
      </c>
      <c r="L252" s="4" t="str">
        <f ca="1"/>
        <v/>
      </c>
      <c r="M252" s="4" t="str">
        <f ca="1"/>
        <v/>
      </c>
      <c r="N252" s="4" t="str">
        <f ca="1"/>
        <v/>
      </c>
      <c r="O252" s="4" t="str">
        <f ca="1"/>
        <v/>
      </c>
      <c r="P252" s="4" t="str">
        <f ca="1"/>
        <v/>
      </c>
      <c r="Q252" s="4" t="str">
        <f ca="1"/>
        <v/>
      </c>
    </row>
    <row r="253" spans="2:17" x14ac:dyDescent="0.2">
      <c r="B253" s="4" t="str">
        <f ca="1"/>
        <v/>
      </c>
      <c r="C253" s="4" t="str">
        <f ca="1"/>
        <v/>
      </c>
      <c r="D253" s="4" t="str">
        <f ca="1"/>
        <v/>
      </c>
      <c r="E253" s="4" t="str">
        <f ca="1"/>
        <v/>
      </c>
      <c r="F253" s="2" t="str">
        <f ca="1"/>
        <v/>
      </c>
      <c r="G253" s="2" t="str">
        <f ca="1"/>
        <v/>
      </c>
      <c r="H253" s="2" t="str">
        <f ca="1"/>
        <v/>
      </c>
      <c r="I253" s="2" t="str">
        <f ca="1"/>
        <v/>
      </c>
      <c r="J253" s="2" t="str">
        <f ca="1"/>
        <v/>
      </c>
      <c r="K253" s="2" t="str">
        <f ca="1"/>
        <v/>
      </c>
      <c r="L253" s="4" t="str">
        <f ca="1"/>
        <v/>
      </c>
      <c r="M253" s="4" t="str">
        <f ca="1"/>
        <v/>
      </c>
      <c r="N253" s="4" t="str">
        <f ca="1"/>
        <v/>
      </c>
      <c r="O253" s="4" t="str">
        <f ca="1"/>
        <v/>
      </c>
      <c r="P253" s="4" t="str">
        <f ca="1"/>
        <v/>
      </c>
      <c r="Q253" s="4" t="str">
        <f ca="1"/>
        <v/>
      </c>
    </row>
    <row r="254" spans="2:17" x14ac:dyDescent="0.2">
      <c r="B254" s="4" t="str">
        <f ca="1"/>
        <v/>
      </c>
      <c r="C254" s="4" t="str">
        <f ca="1"/>
        <v/>
      </c>
      <c r="D254" s="4" t="str">
        <f ca="1"/>
        <v/>
      </c>
      <c r="E254" s="4" t="str">
        <f ca="1"/>
        <v/>
      </c>
      <c r="F254" s="2" t="str">
        <f ca="1"/>
        <v/>
      </c>
      <c r="G254" s="2" t="str">
        <f ca="1"/>
        <v/>
      </c>
      <c r="H254" s="2" t="str">
        <f ca="1"/>
        <v/>
      </c>
      <c r="I254" s="2" t="str">
        <f ca="1"/>
        <v/>
      </c>
      <c r="J254" s="2" t="str">
        <f ca="1"/>
        <v/>
      </c>
      <c r="K254" s="2" t="str">
        <f ca="1"/>
        <v/>
      </c>
      <c r="L254" s="4" t="str">
        <f ca="1"/>
        <v/>
      </c>
      <c r="M254" s="4" t="str">
        <f ca="1"/>
        <v/>
      </c>
      <c r="N254" s="4" t="str">
        <f ca="1"/>
        <v/>
      </c>
      <c r="O254" s="4" t="str">
        <f ca="1"/>
        <v/>
      </c>
      <c r="P254" s="4" t="str">
        <f ca="1"/>
        <v/>
      </c>
      <c r="Q254" s="4" t="str">
        <f ca="1"/>
        <v/>
      </c>
    </row>
    <row r="255" spans="2:17" x14ac:dyDescent="0.2">
      <c r="B255" s="4" t="str">
        <f ca="1"/>
        <v/>
      </c>
      <c r="C255" s="4" t="str">
        <f ca="1"/>
        <v/>
      </c>
      <c r="D255" s="4" t="str">
        <f ca="1"/>
        <v/>
      </c>
      <c r="E255" s="4" t="str">
        <f ca="1"/>
        <v/>
      </c>
      <c r="F255" s="2" t="str">
        <f ca="1"/>
        <v/>
      </c>
      <c r="G255" s="2" t="str">
        <f ca="1"/>
        <v/>
      </c>
      <c r="H255" s="2" t="str">
        <f ca="1"/>
        <v/>
      </c>
      <c r="I255" s="2" t="str">
        <f ca="1"/>
        <v/>
      </c>
      <c r="J255" s="2" t="str">
        <f ca="1"/>
        <v/>
      </c>
      <c r="K255" s="2" t="str">
        <f ca="1"/>
        <v/>
      </c>
      <c r="L255" s="4" t="str">
        <f ca="1"/>
        <v/>
      </c>
      <c r="M255" s="4" t="str">
        <f ca="1"/>
        <v/>
      </c>
      <c r="N255" s="4" t="str">
        <f ca="1"/>
        <v/>
      </c>
      <c r="O255" s="4" t="str">
        <f ca="1"/>
        <v/>
      </c>
      <c r="P255" s="4" t="str">
        <f ca="1"/>
        <v/>
      </c>
      <c r="Q255" s="4" t="str">
        <f ca="1"/>
        <v/>
      </c>
    </row>
    <row r="256" spans="2:17" x14ac:dyDescent="0.2">
      <c r="B256" s="4" t="str">
        <f ca="1"/>
        <v/>
      </c>
      <c r="C256" s="4" t="str">
        <f ca="1"/>
        <v/>
      </c>
      <c r="D256" s="4" t="str">
        <f ca="1"/>
        <v/>
      </c>
      <c r="E256" s="4" t="str">
        <f ca="1"/>
        <v/>
      </c>
      <c r="F256" s="2" t="str">
        <f ca="1"/>
        <v/>
      </c>
      <c r="G256" s="2" t="str">
        <f ca="1"/>
        <v/>
      </c>
      <c r="H256" s="2" t="str">
        <f ca="1"/>
        <v/>
      </c>
      <c r="I256" s="2" t="str">
        <f ca="1"/>
        <v/>
      </c>
      <c r="J256" s="2" t="str">
        <f ca="1"/>
        <v/>
      </c>
      <c r="K256" s="2" t="str">
        <f ca="1"/>
        <v/>
      </c>
      <c r="L256" s="4" t="str">
        <f ca="1"/>
        <v/>
      </c>
      <c r="M256" s="4" t="str">
        <f ca="1"/>
        <v/>
      </c>
      <c r="N256" s="4" t="str">
        <f ca="1"/>
        <v/>
      </c>
      <c r="O256" s="4" t="str">
        <f ca="1"/>
        <v/>
      </c>
      <c r="P256" s="4" t="str">
        <f ca="1"/>
        <v/>
      </c>
      <c r="Q256" s="4" t="str">
        <f ca="1"/>
        <v/>
      </c>
    </row>
    <row r="257" spans="2:17" x14ac:dyDescent="0.2">
      <c r="B257" s="4" t="str">
        <f ca="1"/>
        <v/>
      </c>
      <c r="C257" s="4" t="str">
        <f ca="1"/>
        <v/>
      </c>
      <c r="D257" s="4" t="str">
        <f ca="1"/>
        <v/>
      </c>
      <c r="E257" s="4" t="str">
        <f ca="1"/>
        <v/>
      </c>
      <c r="F257" s="2" t="str">
        <f ca="1"/>
        <v/>
      </c>
      <c r="G257" s="2" t="str">
        <f ca="1"/>
        <v/>
      </c>
      <c r="H257" s="2" t="str">
        <f ca="1"/>
        <v/>
      </c>
      <c r="I257" s="2" t="str">
        <f ca="1"/>
        <v/>
      </c>
      <c r="J257" s="2" t="str">
        <f ca="1"/>
        <v/>
      </c>
      <c r="K257" s="2" t="str">
        <f ca="1"/>
        <v/>
      </c>
      <c r="L257" s="4" t="str">
        <f ca="1"/>
        <v/>
      </c>
      <c r="M257" s="4" t="str">
        <f ca="1"/>
        <v/>
      </c>
      <c r="N257" s="4" t="str">
        <f ca="1"/>
        <v/>
      </c>
      <c r="O257" s="4" t="str">
        <f ca="1"/>
        <v/>
      </c>
      <c r="P257" s="4" t="str">
        <f ca="1"/>
        <v/>
      </c>
      <c r="Q257" s="4" t="str">
        <f ca="1"/>
        <v/>
      </c>
    </row>
    <row r="258" spans="2:17" x14ac:dyDescent="0.2">
      <c r="B258" s="4" t="str">
        <f ca="1"/>
        <v/>
      </c>
      <c r="C258" s="4" t="str">
        <f ca="1"/>
        <v/>
      </c>
      <c r="D258" s="4" t="str">
        <f ca="1"/>
        <v/>
      </c>
      <c r="E258" s="4" t="str">
        <f ca="1"/>
        <v/>
      </c>
      <c r="F258" s="2" t="str">
        <f ca="1"/>
        <v/>
      </c>
      <c r="G258" s="2" t="str">
        <f ca="1"/>
        <v/>
      </c>
      <c r="H258" s="2" t="str">
        <f ca="1"/>
        <v/>
      </c>
      <c r="I258" s="2" t="str">
        <f ca="1"/>
        <v/>
      </c>
      <c r="J258" s="2" t="str">
        <f ca="1"/>
        <v/>
      </c>
      <c r="K258" s="2" t="str">
        <f ca="1"/>
        <v/>
      </c>
      <c r="L258" s="4" t="str">
        <f ca="1"/>
        <v/>
      </c>
      <c r="M258" s="4" t="str">
        <f ca="1"/>
        <v/>
      </c>
      <c r="N258" s="4" t="str">
        <f ca="1"/>
        <v/>
      </c>
      <c r="O258" s="4" t="str">
        <f ca="1"/>
        <v/>
      </c>
      <c r="P258" s="4" t="str">
        <f ca="1"/>
        <v/>
      </c>
      <c r="Q258" s="4" t="str">
        <f ca="1"/>
        <v/>
      </c>
    </row>
    <row r="259" spans="2:17" x14ac:dyDescent="0.2">
      <c r="B259" s="4" t="str">
        <f ca="1"/>
        <v/>
      </c>
      <c r="C259" s="4" t="str">
        <f ca="1"/>
        <v/>
      </c>
      <c r="D259" s="4" t="str">
        <f ca="1"/>
        <v/>
      </c>
      <c r="E259" s="4" t="str">
        <f ca="1"/>
        <v/>
      </c>
      <c r="F259" s="2" t="str">
        <f ca="1"/>
        <v/>
      </c>
      <c r="G259" s="2" t="str">
        <f ca="1"/>
        <v/>
      </c>
      <c r="H259" s="2" t="str">
        <f ca="1"/>
        <v/>
      </c>
      <c r="I259" s="2" t="str">
        <f ca="1"/>
        <v/>
      </c>
      <c r="J259" s="2" t="str">
        <f ca="1"/>
        <v/>
      </c>
      <c r="K259" s="2" t="str">
        <f ca="1"/>
        <v/>
      </c>
      <c r="L259" s="4" t="str">
        <f ca="1"/>
        <v/>
      </c>
      <c r="M259" s="4" t="str">
        <f ca="1"/>
        <v/>
      </c>
      <c r="N259" s="4" t="str">
        <f ca="1"/>
        <v/>
      </c>
      <c r="O259" s="4" t="str">
        <f ca="1"/>
        <v/>
      </c>
      <c r="P259" s="4" t="str">
        <f ca="1"/>
        <v/>
      </c>
      <c r="Q259" s="4" t="str">
        <f ca="1"/>
        <v/>
      </c>
    </row>
    <row r="260" spans="2:17" x14ac:dyDescent="0.2">
      <c r="B260" s="4" t="str">
        <f ca="1"/>
        <v/>
      </c>
      <c r="C260" s="4" t="str">
        <f ca="1"/>
        <v/>
      </c>
      <c r="D260" s="4" t="str">
        <f ca="1"/>
        <v/>
      </c>
      <c r="E260" s="4" t="str">
        <f ca="1"/>
        <v/>
      </c>
      <c r="F260" s="2" t="str">
        <f ca="1"/>
        <v/>
      </c>
      <c r="G260" s="2" t="str">
        <f ca="1"/>
        <v/>
      </c>
      <c r="H260" s="2" t="str">
        <f ca="1"/>
        <v/>
      </c>
      <c r="I260" s="2" t="str">
        <f ca="1"/>
        <v/>
      </c>
      <c r="J260" s="2" t="str">
        <f ca="1"/>
        <v/>
      </c>
      <c r="K260" s="2" t="str">
        <f ca="1"/>
        <v/>
      </c>
      <c r="L260" s="4" t="str">
        <f ca="1"/>
        <v/>
      </c>
      <c r="M260" s="4" t="str">
        <f ca="1"/>
        <v/>
      </c>
      <c r="N260" s="4" t="str">
        <f ca="1"/>
        <v/>
      </c>
      <c r="O260" s="4" t="str">
        <f ca="1"/>
        <v/>
      </c>
      <c r="P260" s="4" t="str">
        <f ca="1"/>
        <v/>
      </c>
      <c r="Q260" s="4" t="str">
        <f ca="1"/>
        <v/>
      </c>
    </row>
    <row r="261" spans="2:17" x14ac:dyDescent="0.2">
      <c r="B261" s="4" t="str">
        <f ca="1"/>
        <v/>
      </c>
      <c r="C261" s="4" t="str">
        <f ca="1"/>
        <v/>
      </c>
      <c r="D261" s="4" t="str">
        <f ca="1"/>
        <v/>
      </c>
      <c r="E261" s="4" t="str">
        <f ca="1"/>
        <v/>
      </c>
      <c r="F261" s="2" t="str">
        <f ca="1"/>
        <v/>
      </c>
      <c r="G261" s="2" t="str">
        <f ca="1"/>
        <v/>
      </c>
      <c r="H261" s="2" t="str">
        <f ca="1"/>
        <v/>
      </c>
      <c r="I261" s="2" t="str">
        <f ca="1"/>
        <v/>
      </c>
      <c r="J261" s="2" t="str">
        <f ca="1"/>
        <v/>
      </c>
      <c r="K261" s="2" t="str">
        <f ca="1"/>
        <v/>
      </c>
      <c r="L261" s="4" t="str">
        <f ca="1"/>
        <v/>
      </c>
      <c r="M261" s="4" t="str">
        <f ca="1"/>
        <v/>
      </c>
      <c r="N261" s="4" t="str">
        <f ca="1"/>
        <v/>
      </c>
      <c r="O261" s="4" t="str">
        <f ca="1"/>
        <v/>
      </c>
      <c r="P261" s="4" t="str">
        <f ca="1"/>
        <v/>
      </c>
      <c r="Q261" s="4" t="str">
        <f ca="1"/>
        <v/>
      </c>
    </row>
    <row r="262" spans="2:17" x14ac:dyDescent="0.2">
      <c r="B262" s="4" t="str">
        <f ca="1"/>
        <v/>
      </c>
      <c r="C262" s="4" t="str">
        <f ca="1"/>
        <v/>
      </c>
      <c r="D262" s="4" t="str">
        <f ca="1"/>
        <v/>
      </c>
      <c r="E262" s="4" t="str">
        <f ca="1"/>
        <v/>
      </c>
      <c r="F262" s="2" t="str">
        <f ca="1"/>
        <v/>
      </c>
      <c r="G262" s="2" t="str">
        <f ca="1"/>
        <v/>
      </c>
      <c r="H262" s="2" t="str">
        <f ca="1"/>
        <v/>
      </c>
      <c r="I262" s="2" t="str">
        <f ca="1"/>
        <v/>
      </c>
      <c r="J262" s="2" t="str">
        <f ca="1"/>
        <v/>
      </c>
      <c r="K262" s="2" t="str">
        <f ca="1"/>
        <v/>
      </c>
      <c r="L262" s="4" t="str">
        <f ca="1"/>
        <v/>
      </c>
      <c r="M262" s="4" t="str">
        <f ca="1"/>
        <v/>
      </c>
      <c r="N262" s="4" t="str">
        <f ca="1"/>
        <v/>
      </c>
      <c r="O262" s="4" t="str">
        <f ca="1"/>
        <v/>
      </c>
      <c r="P262" s="4" t="str">
        <f ca="1"/>
        <v/>
      </c>
      <c r="Q262" s="4" t="str">
        <f ca="1"/>
        <v/>
      </c>
    </row>
    <row r="263" spans="2:17" x14ac:dyDescent="0.2">
      <c r="B263" s="4" t="str">
        <f ca="1"/>
        <v/>
      </c>
      <c r="C263" s="4" t="str">
        <f ca="1"/>
        <v/>
      </c>
      <c r="D263" s="4" t="str">
        <f ca="1"/>
        <v/>
      </c>
      <c r="E263" s="4" t="str">
        <f ca="1"/>
        <v/>
      </c>
      <c r="F263" s="2" t="str">
        <f ca="1"/>
        <v/>
      </c>
      <c r="G263" s="2" t="str">
        <f ca="1"/>
        <v/>
      </c>
      <c r="H263" s="2" t="str">
        <f ca="1"/>
        <v/>
      </c>
      <c r="I263" s="2" t="str">
        <f ca="1"/>
        <v/>
      </c>
      <c r="J263" s="2" t="str">
        <f ca="1"/>
        <v/>
      </c>
      <c r="K263" s="2" t="str">
        <f ca="1"/>
        <v/>
      </c>
      <c r="L263" s="4" t="str">
        <f ca="1"/>
        <v/>
      </c>
      <c r="M263" s="4" t="str">
        <f ca="1"/>
        <v/>
      </c>
      <c r="N263" s="4" t="str">
        <f ca="1"/>
        <v/>
      </c>
      <c r="O263" s="4" t="str">
        <f ca="1"/>
        <v/>
      </c>
      <c r="P263" s="4" t="str">
        <f ca="1"/>
        <v/>
      </c>
      <c r="Q263" s="4" t="str">
        <f ca="1"/>
        <v/>
      </c>
    </row>
    <row r="264" spans="2:17" x14ac:dyDescent="0.2">
      <c r="B264" s="4" t="str">
        <f ca="1"/>
        <v/>
      </c>
      <c r="C264" s="4" t="str">
        <f ca="1"/>
        <v/>
      </c>
      <c r="D264" s="4" t="str">
        <f ca="1"/>
        <v/>
      </c>
      <c r="E264" s="4" t="str">
        <f ca="1"/>
        <v/>
      </c>
      <c r="F264" s="2" t="str">
        <f ca="1"/>
        <v/>
      </c>
      <c r="G264" s="2" t="str">
        <f ca="1"/>
        <v/>
      </c>
      <c r="H264" s="2" t="str">
        <f ca="1"/>
        <v/>
      </c>
      <c r="I264" s="2" t="str">
        <f ca="1"/>
        <v/>
      </c>
      <c r="J264" s="2" t="str">
        <f ca="1"/>
        <v/>
      </c>
      <c r="K264" s="2" t="str">
        <f ca="1"/>
        <v/>
      </c>
      <c r="L264" s="4" t="str">
        <f ca="1"/>
        <v/>
      </c>
      <c r="M264" s="4" t="str">
        <f ca="1"/>
        <v/>
      </c>
      <c r="N264" s="4" t="str">
        <f ca="1"/>
        <v/>
      </c>
      <c r="O264" s="4" t="str">
        <f ca="1"/>
        <v/>
      </c>
      <c r="P264" s="4" t="str">
        <f ca="1"/>
        <v/>
      </c>
      <c r="Q264" s="4" t="str">
        <f ca="1"/>
        <v/>
      </c>
    </row>
    <row r="265" spans="2:17" x14ac:dyDescent="0.2">
      <c r="B265" s="4" t="str">
        <f ca="1"/>
        <v/>
      </c>
      <c r="C265" s="4" t="str">
        <f ca="1"/>
        <v/>
      </c>
      <c r="D265" s="4" t="str">
        <f ca="1"/>
        <v/>
      </c>
      <c r="E265" s="4" t="str">
        <f ca="1"/>
        <v/>
      </c>
      <c r="F265" s="2" t="str">
        <f ca="1"/>
        <v/>
      </c>
      <c r="G265" s="2" t="str">
        <f ca="1"/>
        <v/>
      </c>
      <c r="H265" s="2" t="str">
        <f ca="1"/>
        <v/>
      </c>
      <c r="I265" s="2" t="str">
        <f ca="1"/>
        <v/>
      </c>
      <c r="J265" s="2" t="str">
        <f ca="1"/>
        <v/>
      </c>
      <c r="K265" s="2" t="str">
        <f ca="1"/>
        <v/>
      </c>
      <c r="L265" s="4" t="str">
        <f ca="1"/>
        <v/>
      </c>
      <c r="M265" s="4" t="str">
        <f ca="1"/>
        <v/>
      </c>
      <c r="N265" s="4" t="str">
        <f ca="1"/>
        <v/>
      </c>
      <c r="O265" s="4" t="str">
        <f ca="1"/>
        <v/>
      </c>
      <c r="P265" s="4" t="str">
        <f ca="1"/>
        <v/>
      </c>
      <c r="Q265" s="4" t="str">
        <f ca="1"/>
        <v/>
      </c>
    </row>
    <row r="266" spans="2:17" x14ac:dyDescent="0.2">
      <c r="B266" s="4" t="str">
        <f ca="1"/>
        <v/>
      </c>
      <c r="C266" s="4" t="str">
        <f ca="1"/>
        <v/>
      </c>
      <c r="D266" s="4" t="str">
        <f ca="1"/>
        <v/>
      </c>
      <c r="E266" s="4" t="str">
        <f ca="1"/>
        <v/>
      </c>
      <c r="F266" s="2" t="str">
        <f ca="1"/>
        <v/>
      </c>
      <c r="G266" s="2" t="str">
        <f ca="1"/>
        <v/>
      </c>
      <c r="H266" s="2" t="str">
        <f ca="1"/>
        <v/>
      </c>
      <c r="I266" s="2" t="str">
        <f ca="1"/>
        <v/>
      </c>
      <c r="J266" s="2" t="str">
        <f ca="1"/>
        <v/>
      </c>
      <c r="K266" s="2" t="str">
        <f ca="1"/>
        <v/>
      </c>
      <c r="L266" s="4" t="str">
        <f ca="1"/>
        <v/>
      </c>
      <c r="M266" s="4" t="str">
        <f ca="1"/>
        <v/>
      </c>
      <c r="N266" s="4" t="str">
        <f ca="1"/>
        <v/>
      </c>
      <c r="O266" s="4" t="str">
        <f ca="1"/>
        <v/>
      </c>
      <c r="P266" s="4" t="str">
        <f ca="1"/>
        <v/>
      </c>
      <c r="Q266" s="4" t="str">
        <f ca="1"/>
        <v/>
      </c>
    </row>
    <row r="267" spans="2:17" x14ac:dyDescent="0.2">
      <c r="B267" s="4" t="str">
        <f ca="1"/>
        <v/>
      </c>
      <c r="C267" s="4" t="str">
        <f ca="1"/>
        <v/>
      </c>
      <c r="D267" s="4" t="str">
        <f ca="1"/>
        <v/>
      </c>
      <c r="E267" s="4" t="str">
        <f ca="1"/>
        <v/>
      </c>
      <c r="F267" s="2" t="str">
        <f ca="1"/>
        <v/>
      </c>
      <c r="G267" s="2" t="str">
        <f ca="1"/>
        <v/>
      </c>
      <c r="H267" s="2" t="str">
        <f ca="1"/>
        <v/>
      </c>
      <c r="I267" s="2" t="str">
        <f ca="1"/>
        <v/>
      </c>
      <c r="J267" s="2" t="str">
        <f ca="1"/>
        <v/>
      </c>
      <c r="K267" s="2" t="str">
        <f ca="1"/>
        <v/>
      </c>
      <c r="L267" s="4" t="str">
        <f ca="1"/>
        <v/>
      </c>
      <c r="M267" s="4" t="str">
        <f ca="1"/>
        <v/>
      </c>
      <c r="N267" s="4" t="str">
        <f ca="1"/>
        <v/>
      </c>
      <c r="O267" s="4" t="str">
        <f ca="1"/>
        <v/>
      </c>
      <c r="P267" s="4" t="str">
        <f ca="1"/>
        <v/>
      </c>
      <c r="Q267" s="4" t="str">
        <f ca="1"/>
        <v/>
      </c>
    </row>
    <row r="268" spans="2:17" x14ac:dyDescent="0.2">
      <c r="B268" s="4" t="str">
        <f ca="1"/>
        <v/>
      </c>
      <c r="C268" s="4" t="str">
        <f ca="1"/>
        <v/>
      </c>
      <c r="D268" s="4" t="str">
        <f ca="1"/>
        <v/>
      </c>
      <c r="E268" s="4" t="str">
        <f ca="1"/>
        <v/>
      </c>
      <c r="F268" s="2" t="str">
        <f ca="1"/>
        <v/>
      </c>
      <c r="G268" s="2" t="str">
        <f ca="1"/>
        <v/>
      </c>
      <c r="H268" s="2" t="str">
        <f ca="1"/>
        <v/>
      </c>
      <c r="I268" s="2" t="str">
        <f ca="1"/>
        <v/>
      </c>
      <c r="J268" s="2" t="str">
        <f ca="1"/>
        <v/>
      </c>
      <c r="K268" s="2" t="str">
        <f ca="1"/>
        <v/>
      </c>
      <c r="L268" s="4" t="str">
        <f ca="1"/>
        <v/>
      </c>
      <c r="M268" s="4" t="str">
        <f ca="1"/>
        <v/>
      </c>
      <c r="N268" s="4" t="str">
        <f ca="1"/>
        <v/>
      </c>
      <c r="O268" s="4" t="str">
        <f ca="1"/>
        <v/>
      </c>
      <c r="P268" s="4" t="str">
        <f ca="1"/>
        <v/>
      </c>
      <c r="Q268" s="4" t="str">
        <f ca="1"/>
        <v/>
      </c>
    </row>
    <row r="269" spans="2:17" x14ac:dyDescent="0.2">
      <c r="B269" s="4" t="str">
        <f ca="1"/>
        <v/>
      </c>
      <c r="C269" s="4" t="str">
        <f ca="1"/>
        <v/>
      </c>
      <c r="D269" s="4" t="str">
        <f ca="1"/>
        <v/>
      </c>
      <c r="E269" s="4" t="str">
        <f ca="1"/>
        <v/>
      </c>
      <c r="F269" s="2" t="str">
        <f ca="1"/>
        <v/>
      </c>
      <c r="G269" s="2" t="str">
        <f ca="1"/>
        <v/>
      </c>
      <c r="H269" s="2" t="str">
        <f ca="1"/>
        <v/>
      </c>
      <c r="I269" s="2" t="str">
        <f ca="1"/>
        <v/>
      </c>
      <c r="J269" s="2" t="str">
        <f ca="1"/>
        <v/>
      </c>
      <c r="K269" s="2" t="str">
        <f ca="1"/>
        <v/>
      </c>
      <c r="L269" s="4" t="str">
        <f ca="1"/>
        <v/>
      </c>
      <c r="M269" s="4" t="str">
        <f ca="1"/>
        <v/>
      </c>
      <c r="N269" s="4" t="str">
        <f ca="1"/>
        <v/>
      </c>
      <c r="O269" s="4" t="str">
        <f ca="1"/>
        <v/>
      </c>
      <c r="P269" s="4" t="str">
        <f ca="1"/>
        <v/>
      </c>
      <c r="Q269" s="4" t="str">
        <f ca="1"/>
        <v/>
      </c>
    </row>
    <row r="270" spans="2:17" x14ac:dyDescent="0.2">
      <c r="B270" s="4" t="str">
        <f ca="1"/>
        <v/>
      </c>
      <c r="C270" s="4" t="str">
        <f ca="1"/>
        <v/>
      </c>
      <c r="D270" s="4" t="str">
        <f ca="1"/>
        <v/>
      </c>
      <c r="E270" s="4" t="str">
        <f ca="1"/>
        <v/>
      </c>
      <c r="F270" s="2" t="str">
        <f ca="1"/>
        <v/>
      </c>
      <c r="G270" s="2" t="str">
        <f ca="1"/>
        <v/>
      </c>
      <c r="H270" s="2" t="str">
        <f ca="1"/>
        <v/>
      </c>
      <c r="I270" s="2" t="str">
        <f ca="1"/>
        <v/>
      </c>
      <c r="J270" s="2" t="str">
        <f ca="1"/>
        <v/>
      </c>
      <c r="K270" s="2" t="str">
        <f ca="1"/>
        <v/>
      </c>
      <c r="L270" s="4" t="str">
        <f ca="1"/>
        <v/>
      </c>
      <c r="M270" s="4" t="str">
        <f ca="1"/>
        <v/>
      </c>
      <c r="N270" s="4" t="str">
        <f ca="1"/>
        <v/>
      </c>
      <c r="O270" s="4" t="str">
        <f ca="1"/>
        <v/>
      </c>
      <c r="P270" s="4" t="str">
        <f ca="1"/>
        <v/>
      </c>
      <c r="Q270" s="4" t="str">
        <f ca="1"/>
        <v/>
      </c>
    </row>
    <row r="271" spans="2:17" x14ac:dyDescent="0.2">
      <c r="B271" s="4" t="str">
        <f ca="1"/>
        <v/>
      </c>
      <c r="C271" s="4" t="str">
        <f ca="1"/>
        <v/>
      </c>
      <c r="D271" s="4" t="str">
        <f ca="1"/>
        <v/>
      </c>
      <c r="E271" s="4" t="str">
        <f ca="1"/>
        <v/>
      </c>
      <c r="F271" s="2" t="str">
        <f ca="1"/>
        <v/>
      </c>
      <c r="G271" s="2" t="str">
        <f ca="1"/>
        <v/>
      </c>
      <c r="H271" s="2" t="str">
        <f ca="1"/>
        <v/>
      </c>
      <c r="I271" s="2" t="str">
        <f ca="1"/>
        <v/>
      </c>
      <c r="J271" s="2" t="str">
        <f ca="1"/>
        <v/>
      </c>
      <c r="K271" s="2" t="str">
        <f ca="1"/>
        <v/>
      </c>
      <c r="L271" s="4" t="str">
        <f ca="1"/>
        <v/>
      </c>
      <c r="M271" s="4" t="str">
        <f ca="1"/>
        <v/>
      </c>
      <c r="N271" s="4" t="str">
        <f ca="1"/>
        <v/>
      </c>
      <c r="O271" s="4" t="str">
        <f ca="1"/>
        <v/>
      </c>
      <c r="P271" s="4" t="str">
        <f ca="1"/>
        <v/>
      </c>
      <c r="Q271" s="4" t="str">
        <f ca="1"/>
        <v/>
      </c>
    </row>
    <row r="272" spans="2:17" x14ac:dyDescent="0.2">
      <c r="B272" s="4" t="str">
        <f ca="1"/>
        <v/>
      </c>
      <c r="C272" s="4" t="str">
        <f ca="1"/>
        <v/>
      </c>
      <c r="D272" s="4" t="str">
        <f ca="1"/>
        <v/>
      </c>
      <c r="E272" s="4" t="str">
        <f ca="1"/>
        <v/>
      </c>
      <c r="F272" s="2" t="str">
        <f ca="1"/>
        <v/>
      </c>
      <c r="G272" s="2" t="str">
        <f ca="1"/>
        <v/>
      </c>
      <c r="H272" s="2" t="str">
        <f ca="1"/>
        <v/>
      </c>
      <c r="I272" s="2" t="str">
        <f ca="1"/>
        <v/>
      </c>
      <c r="J272" s="2" t="str">
        <f ca="1"/>
        <v/>
      </c>
      <c r="K272" s="2" t="str">
        <f ca="1"/>
        <v/>
      </c>
      <c r="L272" s="4" t="str">
        <f ca="1"/>
        <v/>
      </c>
      <c r="M272" s="4" t="str">
        <f ca="1"/>
        <v/>
      </c>
      <c r="N272" s="4" t="str">
        <f ca="1"/>
        <v/>
      </c>
      <c r="O272" s="4" t="str">
        <f ca="1"/>
        <v/>
      </c>
      <c r="P272" s="4" t="str">
        <f ca="1"/>
        <v/>
      </c>
      <c r="Q272" s="4" t="str">
        <f ca="1"/>
        <v/>
      </c>
    </row>
    <row r="273" spans="2:17" x14ac:dyDescent="0.2">
      <c r="B273" s="4" t="str">
        <f ca="1"/>
        <v/>
      </c>
      <c r="C273" s="4" t="str">
        <f ca="1"/>
        <v/>
      </c>
      <c r="D273" s="4" t="str">
        <f ca="1"/>
        <v/>
      </c>
      <c r="E273" s="4" t="str">
        <f ca="1"/>
        <v/>
      </c>
      <c r="F273" s="2" t="str">
        <f ca="1"/>
        <v/>
      </c>
      <c r="G273" s="2" t="str">
        <f ca="1"/>
        <v/>
      </c>
      <c r="H273" s="2" t="str">
        <f ca="1"/>
        <v/>
      </c>
      <c r="I273" s="2" t="str">
        <f ca="1"/>
        <v/>
      </c>
      <c r="J273" s="2" t="str">
        <f ca="1"/>
        <v/>
      </c>
      <c r="K273" s="2" t="str">
        <f ca="1"/>
        <v/>
      </c>
      <c r="L273" s="4" t="str">
        <f ca="1"/>
        <v/>
      </c>
      <c r="M273" s="4" t="str">
        <f ca="1"/>
        <v/>
      </c>
      <c r="N273" s="4" t="str">
        <f ca="1"/>
        <v/>
      </c>
      <c r="O273" s="4" t="str">
        <f ca="1"/>
        <v/>
      </c>
      <c r="P273" s="4" t="str">
        <f ca="1"/>
        <v/>
      </c>
      <c r="Q273" s="4" t="str">
        <f ca="1"/>
        <v/>
      </c>
    </row>
    <row r="274" spans="2:17" x14ac:dyDescent="0.2">
      <c r="B274" s="4" t="str">
        <f ca="1"/>
        <v/>
      </c>
      <c r="C274" s="4" t="str">
        <f ca="1"/>
        <v/>
      </c>
      <c r="D274" s="4" t="str">
        <f ca="1"/>
        <v/>
      </c>
      <c r="E274" s="4" t="str">
        <f ca="1"/>
        <v/>
      </c>
      <c r="F274" s="2" t="str">
        <f ca="1"/>
        <v/>
      </c>
      <c r="G274" s="2" t="str">
        <f ca="1"/>
        <v/>
      </c>
      <c r="H274" s="2" t="str">
        <f ca="1"/>
        <v/>
      </c>
      <c r="I274" s="2" t="str">
        <f ca="1"/>
        <v/>
      </c>
      <c r="J274" s="2" t="str">
        <f ca="1"/>
        <v/>
      </c>
      <c r="K274" s="2" t="str">
        <f ca="1"/>
        <v/>
      </c>
      <c r="L274" s="4" t="str">
        <f ca="1"/>
        <v/>
      </c>
      <c r="M274" s="4" t="str">
        <f ca="1"/>
        <v/>
      </c>
      <c r="N274" s="4" t="str">
        <f ca="1"/>
        <v/>
      </c>
      <c r="O274" s="4" t="str">
        <f ca="1"/>
        <v/>
      </c>
      <c r="P274" s="4" t="str">
        <f ca="1"/>
        <v/>
      </c>
      <c r="Q274" s="4" t="str">
        <f ca="1"/>
        <v/>
      </c>
    </row>
    <row r="275" spans="2:17" x14ac:dyDescent="0.2">
      <c r="B275" s="4" t="str">
        <f ca="1"/>
        <v/>
      </c>
      <c r="C275" s="4" t="str">
        <f ca="1"/>
        <v/>
      </c>
      <c r="D275" s="4" t="str">
        <f ca="1"/>
        <v/>
      </c>
      <c r="E275" s="4" t="str">
        <f ca="1"/>
        <v/>
      </c>
      <c r="F275" s="2" t="str">
        <f ca="1"/>
        <v/>
      </c>
      <c r="G275" s="2" t="str">
        <f ca="1"/>
        <v/>
      </c>
      <c r="H275" s="2" t="str">
        <f ca="1"/>
        <v/>
      </c>
      <c r="I275" s="2" t="str">
        <f ca="1"/>
        <v/>
      </c>
      <c r="J275" s="2" t="str">
        <f ca="1"/>
        <v/>
      </c>
      <c r="K275" s="2" t="str">
        <f ca="1"/>
        <v/>
      </c>
      <c r="L275" s="4" t="str">
        <f ca="1"/>
        <v/>
      </c>
      <c r="M275" s="4" t="str">
        <f ca="1"/>
        <v/>
      </c>
      <c r="N275" s="4" t="str">
        <f ca="1"/>
        <v/>
      </c>
      <c r="O275" s="4" t="str">
        <f ca="1"/>
        <v/>
      </c>
      <c r="P275" s="4" t="str">
        <f ca="1"/>
        <v/>
      </c>
      <c r="Q275" s="4" t="str">
        <f ca="1"/>
        <v/>
      </c>
    </row>
    <row r="276" spans="2:17" x14ac:dyDescent="0.2">
      <c r="B276" s="4" t="str">
        <f ca="1"/>
        <v/>
      </c>
      <c r="C276" s="4" t="str">
        <f ca="1"/>
        <v/>
      </c>
      <c r="D276" s="4" t="str">
        <f ca="1"/>
        <v/>
      </c>
      <c r="E276" s="4" t="str">
        <f ca="1"/>
        <v/>
      </c>
      <c r="F276" s="2" t="str">
        <f ca="1"/>
        <v/>
      </c>
      <c r="G276" s="2" t="str">
        <f ca="1"/>
        <v/>
      </c>
      <c r="H276" s="2" t="str">
        <f ca="1"/>
        <v/>
      </c>
      <c r="I276" s="2" t="str">
        <f ca="1"/>
        <v/>
      </c>
      <c r="J276" s="2" t="str">
        <f ca="1"/>
        <v/>
      </c>
      <c r="K276" s="2" t="str">
        <f ca="1"/>
        <v/>
      </c>
      <c r="L276" s="4" t="str">
        <f ca="1"/>
        <v/>
      </c>
      <c r="M276" s="4" t="str">
        <f ca="1"/>
        <v/>
      </c>
      <c r="N276" s="4" t="str">
        <f ca="1"/>
        <v/>
      </c>
      <c r="O276" s="4" t="str">
        <f ca="1"/>
        <v/>
      </c>
      <c r="P276" s="4" t="str">
        <f ca="1"/>
        <v/>
      </c>
      <c r="Q276" s="4" t="str">
        <f ca="1"/>
        <v/>
      </c>
    </row>
    <row r="277" spans="2:17" x14ac:dyDescent="0.2">
      <c r="B277" s="4" t="str">
        <f ca="1"/>
        <v/>
      </c>
      <c r="C277" s="4" t="str">
        <f ca="1"/>
        <v/>
      </c>
      <c r="D277" s="4" t="str">
        <f ca="1"/>
        <v/>
      </c>
      <c r="E277" s="4" t="str">
        <f ca="1"/>
        <v/>
      </c>
      <c r="F277" s="2" t="str">
        <f ca="1"/>
        <v/>
      </c>
      <c r="G277" s="2" t="str">
        <f ca="1"/>
        <v/>
      </c>
      <c r="H277" s="2" t="str">
        <f ca="1"/>
        <v/>
      </c>
      <c r="I277" s="2" t="str">
        <f ca="1"/>
        <v/>
      </c>
      <c r="J277" s="2" t="str">
        <f ca="1"/>
        <v/>
      </c>
      <c r="K277" s="2" t="str">
        <f ca="1"/>
        <v/>
      </c>
      <c r="L277" s="4" t="str">
        <f ca="1"/>
        <v/>
      </c>
      <c r="M277" s="4" t="str">
        <f ca="1"/>
        <v/>
      </c>
      <c r="N277" s="4" t="str">
        <f ca="1"/>
        <v/>
      </c>
      <c r="O277" s="4" t="str">
        <f ca="1"/>
        <v/>
      </c>
      <c r="P277" s="4" t="str">
        <f ca="1"/>
        <v/>
      </c>
      <c r="Q277" s="4" t="str">
        <f ca="1"/>
        <v/>
      </c>
    </row>
    <row r="278" spans="2:17" x14ac:dyDescent="0.2">
      <c r="B278" s="4" t="str">
        <f ca="1"/>
        <v/>
      </c>
      <c r="C278" s="4" t="str">
        <f ca="1"/>
        <v/>
      </c>
      <c r="D278" s="4" t="str">
        <f ca="1"/>
        <v/>
      </c>
      <c r="E278" s="4" t="str">
        <f ca="1"/>
        <v/>
      </c>
      <c r="F278" s="2" t="str">
        <f ca="1"/>
        <v/>
      </c>
      <c r="G278" s="2" t="str">
        <f ca="1"/>
        <v/>
      </c>
      <c r="H278" s="2" t="str">
        <f ca="1"/>
        <v/>
      </c>
      <c r="I278" s="2" t="str">
        <f ca="1"/>
        <v/>
      </c>
      <c r="J278" s="2" t="str">
        <f ca="1"/>
        <v/>
      </c>
      <c r="K278" s="2" t="str">
        <f ca="1"/>
        <v/>
      </c>
      <c r="L278" s="4" t="str">
        <f ca="1"/>
        <v/>
      </c>
      <c r="M278" s="4" t="str">
        <f ca="1"/>
        <v/>
      </c>
      <c r="N278" s="4" t="str">
        <f ca="1"/>
        <v/>
      </c>
      <c r="O278" s="4" t="str">
        <f ca="1"/>
        <v/>
      </c>
      <c r="P278" s="4" t="str">
        <f ca="1"/>
        <v/>
      </c>
      <c r="Q278" s="4" t="str">
        <f ca="1"/>
        <v/>
      </c>
    </row>
    <row r="279" spans="2:17" x14ac:dyDescent="0.2">
      <c r="B279" s="4" t="str">
        <f ca="1"/>
        <v/>
      </c>
      <c r="C279" s="4" t="str">
        <f ca="1"/>
        <v/>
      </c>
      <c r="D279" s="4" t="str">
        <f ca="1"/>
        <v/>
      </c>
      <c r="E279" s="4" t="str">
        <f ca="1"/>
        <v/>
      </c>
      <c r="F279" s="2" t="str">
        <f ca="1"/>
        <v/>
      </c>
      <c r="G279" s="2" t="str">
        <f ca="1"/>
        <v/>
      </c>
      <c r="H279" s="2" t="str">
        <f ca="1"/>
        <v/>
      </c>
      <c r="I279" s="2" t="str">
        <f ca="1"/>
        <v/>
      </c>
      <c r="J279" s="2" t="str">
        <f ca="1"/>
        <v/>
      </c>
      <c r="K279" s="2" t="str">
        <f ca="1"/>
        <v/>
      </c>
      <c r="L279" s="4" t="str">
        <f ca="1"/>
        <v/>
      </c>
      <c r="M279" s="4" t="str">
        <f ca="1"/>
        <v/>
      </c>
      <c r="N279" s="4" t="str">
        <f ca="1"/>
        <v/>
      </c>
      <c r="O279" s="4" t="str">
        <f ca="1"/>
        <v/>
      </c>
      <c r="P279" s="4" t="str">
        <f ca="1"/>
        <v/>
      </c>
      <c r="Q279" s="4" t="str">
        <f ca="1"/>
        <v/>
      </c>
    </row>
    <row r="280" spans="2:17" x14ac:dyDescent="0.2">
      <c r="B280" s="4" t="str">
        <f ca="1"/>
        <v/>
      </c>
      <c r="C280" s="4" t="str">
        <f ca="1"/>
        <v/>
      </c>
      <c r="D280" s="4" t="str">
        <f ca="1"/>
        <v/>
      </c>
      <c r="E280" s="4" t="str">
        <f ca="1"/>
        <v/>
      </c>
      <c r="F280" s="2" t="str">
        <f ca="1"/>
        <v/>
      </c>
      <c r="G280" s="2" t="str">
        <f ca="1"/>
        <v/>
      </c>
      <c r="H280" s="2" t="str">
        <f ca="1"/>
        <v/>
      </c>
      <c r="I280" s="2" t="str">
        <f ca="1"/>
        <v/>
      </c>
      <c r="J280" s="2" t="str">
        <f ca="1"/>
        <v/>
      </c>
      <c r="K280" s="2" t="str">
        <f ca="1"/>
        <v/>
      </c>
      <c r="L280" s="4" t="str">
        <f ca="1"/>
        <v/>
      </c>
      <c r="M280" s="4" t="str">
        <f ca="1"/>
        <v/>
      </c>
      <c r="N280" s="4" t="str">
        <f ca="1"/>
        <v/>
      </c>
      <c r="O280" s="4" t="str">
        <f ca="1"/>
        <v/>
      </c>
      <c r="P280" s="4" t="str">
        <f ca="1"/>
        <v/>
      </c>
      <c r="Q280" s="4" t="str">
        <f ca="1"/>
        <v/>
      </c>
    </row>
    <row r="281" spans="2:17" x14ac:dyDescent="0.2">
      <c r="B281" s="4" t="str">
        <f ca="1"/>
        <v/>
      </c>
      <c r="C281" s="4" t="str">
        <f ca="1"/>
        <v/>
      </c>
      <c r="D281" s="4" t="str">
        <f ca="1"/>
        <v/>
      </c>
      <c r="E281" s="4" t="str">
        <f ca="1"/>
        <v/>
      </c>
      <c r="F281" s="2" t="str">
        <f ca="1"/>
        <v/>
      </c>
      <c r="G281" s="2" t="str">
        <f ca="1"/>
        <v/>
      </c>
      <c r="H281" s="2" t="str">
        <f ca="1"/>
        <v/>
      </c>
      <c r="I281" s="2" t="str">
        <f ca="1"/>
        <v/>
      </c>
      <c r="J281" s="2" t="str">
        <f ca="1"/>
        <v/>
      </c>
      <c r="K281" s="2" t="str">
        <f ca="1"/>
        <v/>
      </c>
      <c r="L281" s="4" t="str">
        <f ca="1"/>
        <v/>
      </c>
      <c r="M281" s="4" t="str">
        <f ca="1"/>
        <v/>
      </c>
      <c r="N281" s="4" t="str">
        <f ca="1"/>
        <v/>
      </c>
      <c r="O281" s="4" t="str">
        <f ca="1"/>
        <v/>
      </c>
      <c r="P281" s="4" t="str">
        <f ca="1"/>
        <v/>
      </c>
      <c r="Q281" s="4" t="str">
        <f ca="1"/>
        <v/>
      </c>
    </row>
    <row r="282" spans="2:17" x14ac:dyDescent="0.2">
      <c r="B282" s="4" t="str">
        <f ca="1"/>
        <v/>
      </c>
      <c r="C282" s="4" t="str">
        <f ca="1"/>
        <v/>
      </c>
      <c r="D282" s="4" t="str">
        <f ca="1"/>
        <v/>
      </c>
      <c r="E282" s="4" t="str">
        <f ca="1"/>
        <v/>
      </c>
      <c r="F282" s="2" t="str">
        <f ca="1"/>
        <v/>
      </c>
      <c r="G282" s="2" t="str">
        <f ca="1"/>
        <v/>
      </c>
      <c r="H282" s="2" t="str">
        <f ca="1"/>
        <v/>
      </c>
      <c r="I282" s="2" t="str">
        <f ca="1"/>
        <v/>
      </c>
      <c r="J282" s="2" t="str">
        <f ca="1"/>
        <v/>
      </c>
      <c r="K282" s="2" t="str">
        <f ca="1"/>
        <v/>
      </c>
      <c r="L282" s="4" t="str">
        <f ca="1"/>
        <v/>
      </c>
      <c r="M282" s="4" t="str">
        <f ca="1"/>
        <v/>
      </c>
      <c r="N282" s="4" t="str">
        <f ca="1"/>
        <v/>
      </c>
      <c r="O282" s="4" t="str">
        <f ca="1"/>
        <v/>
      </c>
      <c r="P282" s="4" t="str">
        <f ca="1"/>
        <v/>
      </c>
      <c r="Q282" s="4" t="str">
        <f ca="1"/>
        <v/>
      </c>
    </row>
    <row r="283" spans="2:17" x14ac:dyDescent="0.2">
      <c r="B283" s="4" t="str">
        <f ca="1"/>
        <v/>
      </c>
      <c r="C283" s="4" t="str">
        <f ca="1"/>
        <v/>
      </c>
      <c r="D283" s="4" t="str">
        <f ca="1"/>
        <v/>
      </c>
      <c r="E283" s="4" t="str">
        <f ca="1"/>
        <v/>
      </c>
      <c r="F283" s="2" t="str">
        <f ca="1"/>
        <v/>
      </c>
      <c r="G283" s="2" t="str">
        <f ca="1"/>
        <v/>
      </c>
      <c r="H283" s="2" t="str">
        <f ca="1"/>
        <v/>
      </c>
      <c r="I283" s="2" t="str">
        <f ca="1"/>
        <v/>
      </c>
      <c r="J283" s="2" t="str">
        <f ca="1"/>
        <v/>
      </c>
      <c r="K283" s="2" t="str">
        <f ca="1"/>
        <v/>
      </c>
      <c r="L283" s="4" t="str">
        <f ca="1"/>
        <v/>
      </c>
      <c r="M283" s="4" t="str">
        <f ca="1"/>
        <v/>
      </c>
      <c r="N283" s="4" t="str">
        <f ca="1"/>
        <v/>
      </c>
      <c r="O283" s="4" t="str">
        <f ca="1"/>
        <v/>
      </c>
      <c r="P283" s="4" t="str">
        <f ca="1"/>
        <v/>
      </c>
      <c r="Q283" s="4" t="str">
        <f ca="1"/>
        <v/>
      </c>
    </row>
    <row r="284" spans="2:17" x14ac:dyDescent="0.2">
      <c r="B284" s="4" t="str">
        <f ca="1"/>
        <v/>
      </c>
      <c r="C284" s="4" t="str">
        <f ca="1"/>
        <v/>
      </c>
      <c r="D284" s="4" t="str">
        <f ca="1"/>
        <v/>
      </c>
      <c r="E284" s="4" t="str">
        <f ca="1"/>
        <v/>
      </c>
      <c r="F284" s="2" t="str">
        <f ca="1"/>
        <v/>
      </c>
      <c r="G284" s="2" t="str">
        <f ca="1"/>
        <v/>
      </c>
      <c r="H284" s="2" t="str">
        <f ca="1"/>
        <v/>
      </c>
      <c r="I284" s="2" t="str">
        <f ca="1"/>
        <v/>
      </c>
      <c r="J284" s="2" t="str">
        <f ca="1"/>
        <v/>
      </c>
      <c r="K284" s="2" t="str">
        <f ca="1"/>
        <v/>
      </c>
      <c r="L284" s="4" t="str">
        <f ca="1"/>
        <v/>
      </c>
      <c r="M284" s="4" t="str">
        <f ca="1"/>
        <v/>
      </c>
      <c r="N284" s="4" t="str">
        <f ca="1"/>
        <v/>
      </c>
      <c r="O284" s="4" t="str">
        <f ca="1"/>
        <v/>
      </c>
      <c r="P284" s="4" t="str">
        <f ca="1"/>
        <v/>
      </c>
      <c r="Q284" s="4" t="str">
        <f ca="1"/>
        <v/>
      </c>
    </row>
    <row r="285" spans="2:17" x14ac:dyDescent="0.2">
      <c r="B285" s="4" t="str">
        <f ca="1"/>
        <v/>
      </c>
      <c r="C285" s="4" t="str">
        <f ca="1"/>
        <v/>
      </c>
      <c r="D285" s="4" t="str">
        <f ca="1"/>
        <v/>
      </c>
      <c r="E285" s="4" t="str">
        <f ca="1"/>
        <v/>
      </c>
      <c r="F285" s="2" t="str">
        <f ca="1"/>
        <v/>
      </c>
      <c r="G285" s="2" t="str">
        <f ca="1"/>
        <v/>
      </c>
      <c r="H285" s="2" t="str">
        <f ca="1"/>
        <v/>
      </c>
      <c r="I285" s="2" t="str">
        <f ca="1"/>
        <v/>
      </c>
      <c r="J285" s="2" t="str">
        <f ca="1"/>
        <v/>
      </c>
      <c r="K285" s="2" t="str">
        <f ca="1"/>
        <v/>
      </c>
      <c r="L285" s="4" t="str">
        <f ca="1"/>
        <v/>
      </c>
      <c r="M285" s="4" t="str">
        <f ca="1"/>
        <v/>
      </c>
      <c r="N285" s="4" t="str">
        <f ca="1"/>
        <v/>
      </c>
      <c r="O285" s="4" t="str">
        <f ca="1"/>
        <v/>
      </c>
      <c r="P285" s="4" t="str">
        <f ca="1"/>
        <v/>
      </c>
      <c r="Q285" s="4" t="str">
        <f ca="1"/>
        <v/>
      </c>
    </row>
    <row r="286" spans="2:17" x14ac:dyDescent="0.2">
      <c r="B286" s="4" t="str">
        <f ca="1"/>
        <v/>
      </c>
      <c r="C286" s="4" t="str">
        <f ca="1"/>
        <v/>
      </c>
      <c r="D286" s="4" t="str">
        <f ca="1"/>
        <v/>
      </c>
      <c r="E286" s="4" t="str">
        <f ca="1"/>
        <v/>
      </c>
      <c r="F286" s="2" t="str">
        <f ca="1"/>
        <v/>
      </c>
      <c r="G286" s="2" t="str">
        <f ca="1"/>
        <v/>
      </c>
      <c r="H286" s="2" t="str">
        <f ca="1"/>
        <v/>
      </c>
      <c r="I286" s="2" t="str">
        <f ca="1"/>
        <v/>
      </c>
      <c r="J286" s="2" t="str">
        <f ca="1"/>
        <v/>
      </c>
      <c r="K286" s="2" t="str">
        <f ca="1"/>
        <v/>
      </c>
      <c r="L286" s="4" t="str">
        <f ca="1"/>
        <v/>
      </c>
      <c r="M286" s="4" t="str">
        <f ca="1"/>
        <v/>
      </c>
      <c r="N286" s="4" t="str">
        <f ca="1"/>
        <v/>
      </c>
      <c r="O286" s="4" t="str">
        <f ca="1"/>
        <v/>
      </c>
      <c r="P286" s="4" t="str">
        <f ca="1"/>
        <v/>
      </c>
      <c r="Q286" s="4" t="str">
        <f ca="1"/>
        <v/>
      </c>
    </row>
    <row r="287" spans="2:17" x14ac:dyDescent="0.2">
      <c r="B287" s="4" t="str">
        <f ca="1"/>
        <v/>
      </c>
      <c r="C287" s="4" t="str">
        <f ca="1"/>
        <v/>
      </c>
      <c r="D287" s="4" t="str">
        <f ca="1"/>
        <v/>
      </c>
      <c r="E287" s="4" t="str">
        <f ca="1"/>
        <v/>
      </c>
      <c r="F287" s="2" t="str">
        <f ca="1"/>
        <v/>
      </c>
      <c r="G287" s="2" t="str">
        <f ca="1"/>
        <v/>
      </c>
      <c r="H287" s="2" t="str">
        <f ca="1"/>
        <v/>
      </c>
      <c r="I287" s="2" t="str">
        <f ca="1"/>
        <v/>
      </c>
      <c r="J287" s="2" t="str">
        <f ca="1"/>
        <v/>
      </c>
      <c r="K287" s="2" t="str">
        <f ca="1"/>
        <v/>
      </c>
      <c r="L287" s="4" t="str">
        <f ca="1"/>
        <v/>
      </c>
      <c r="M287" s="4" t="str">
        <f ca="1"/>
        <v/>
      </c>
      <c r="N287" s="4" t="str">
        <f ca="1"/>
        <v/>
      </c>
      <c r="O287" s="4" t="str">
        <f ca="1"/>
        <v/>
      </c>
      <c r="P287" s="4" t="str">
        <f ca="1"/>
        <v/>
      </c>
      <c r="Q287" s="4" t="str">
        <f ca="1"/>
        <v/>
      </c>
    </row>
    <row r="288" spans="2:17" x14ac:dyDescent="0.2">
      <c r="B288" s="4" t="str">
        <f ca="1"/>
        <v/>
      </c>
      <c r="C288" s="4" t="str">
        <f ca="1"/>
        <v/>
      </c>
      <c r="D288" s="4" t="str">
        <f ca="1"/>
        <v/>
      </c>
      <c r="E288" s="4" t="str">
        <f ca="1"/>
        <v/>
      </c>
      <c r="F288" s="2" t="str">
        <f ca="1"/>
        <v/>
      </c>
      <c r="G288" s="2" t="str">
        <f ca="1"/>
        <v/>
      </c>
      <c r="H288" s="2" t="str">
        <f ca="1"/>
        <v/>
      </c>
      <c r="I288" s="2" t="str">
        <f ca="1"/>
        <v/>
      </c>
      <c r="J288" s="2" t="str">
        <f ca="1"/>
        <v/>
      </c>
      <c r="K288" s="2" t="str">
        <f ca="1"/>
        <v/>
      </c>
      <c r="L288" s="4" t="str">
        <f ca="1"/>
        <v/>
      </c>
      <c r="M288" s="4" t="str">
        <f ca="1"/>
        <v/>
      </c>
      <c r="N288" s="4" t="str">
        <f ca="1"/>
        <v/>
      </c>
      <c r="O288" s="4" t="str">
        <f ca="1"/>
        <v/>
      </c>
      <c r="P288" s="4" t="str">
        <f ca="1"/>
        <v/>
      </c>
      <c r="Q288" s="4" t="str">
        <f ca="1"/>
        <v/>
      </c>
    </row>
    <row r="289" spans="2:17" x14ac:dyDescent="0.2">
      <c r="B289" s="4" t="str">
        <f ca="1"/>
        <v/>
      </c>
      <c r="C289" s="4" t="str">
        <f ca="1"/>
        <v/>
      </c>
      <c r="D289" s="4" t="str">
        <f ca="1"/>
        <v/>
      </c>
      <c r="E289" s="4" t="str">
        <f ca="1"/>
        <v/>
      </c>
      <c r="F289" s="2" t="str">
        <f ca="1"/>
        <v/>
      </c>
      <c r="G289" s="2" t="str">
        <f ca="1"/>
        <v/>
      </c>
      <c r="H289" s="2" t="str">
        <f ca="1"/>
        <v/>
      </c>
      <c r="I289" s="2" t="str">
        <f ca="1"/>
        <v/>
      </c>
      <c r="J289" s="2" t="str">
        <f ca="1"/>
        <v/>
      </c>
      <c r="K289" s="2" t="str">
        <f ca="1"/>
        <v/>
      </c>
      <c r="L289" s="4" t="str">
        <f ca="1"/>
        <v/>
      </c>
      <c r="M289" s="4" t="str">
        <f ca="1"/>
        <v/>
      </c>
      <c r="N289" s="4" t="str">
        <f ca="1"/>
        <v/>
      </c>
      <c r="O289" s="4" t="str">
        <f ca="1"/>
        <v/>
      </c>
      <c r="P289" s="4" t="str">
        <f ca="1"/>
        <v/>
      </c>
      <c r="Q289" s="4" t="str">
        <f ca="1"/>
        <v/>
      </c>
    </row>
    <row r="290" spans="2:17" x14ac:dyDescent="0.2">
      <c r="B290" s="4" t="str">
        <f ca="1"/>
        <v/>
      </c>
      <c r="C290" s="4" t="str">
        <f ca="1"/>
        <v/>
      </c>
      <c r="D290" s="4" t="str">
        <f ca="1"/>
        <v/>
      </c>
      <c r="E290" s="4" t="str">
        <f ca="1"/>
        <v/>
      </c>
      <c r="F290" s="2" t="str">
        <f ca="1"/>
        <v/>
      </c>
      <c r="G290" s="2" t="str">
        <f ca="1"/>
        <v/>
      </c>
      <c r="H290" s="2" t="str">
        <f ca="1"/>
        <v/>
      </c>
      <c r="I290" s="2" t="str">
        <f ca="1"/>
        <v/>
      </c>
      <c r="J290" s="2" t="str">
        <f ca="1"/>
        <v/>
      </c>
      <c r="K290" s="2" t="str">
        <f ca="1"/>
        <v/>
      </c>
      <c r="L290" s="4" t="str">
        <f ca="1"/>
        <v/>
      </c>
      <c r="M290" s="4" t="str">
        <f ca="1"/>
        <v/>
      </c>
      <c r="N290" s="4" t="str">
        <f ca="1"/>
        <v/>
      </c>
      <c r="O290" s="4" t="str">
        <f ca="1"/>
        <v/>
      </c>
      <c r="P290" s="4" t="str">
        <f ca="1"/>
        <v/>
      </c>
      <c r="Q290" s="4" t="str">
        <f ca="1"/>
        <v/>
      </c>
    </row>
    <row r="291" spans="2:17" x14ac:dyDescent="0.2">
      <c r="B291" s="4" t="str">
        <f ca="1"/>
        <v/>
      </c>
      <c r="C291" s="4" t="str">
        <f ca="1"/>
        <v/>
      </c>
      <c r="D291" s="4" t="str">
        <f ca="1"/>
        <v/>
      </c>
      <c r="E291" s="4" t="str">
        <f ca="1"/>
        <v/>
      </c>
      <c r="F291" s="2" t="str">
        <f ca="1"/>
        <v/>
      </c>
      <c r="G291" s="2" t="str">
        <f ca="1"/>
        <v/>
      </c>
      <c r="H291" s="2" t="str">
        <f ca="1"/>
        <v/>
      </c>
      <c r="I291" s="2" t="str">
        <f ca="1"/>
        <v/>
      </c>
      <c r="J291" s="2" t="str">
        <f ca="1"/>
        <v/>
      </c>
      <c r="K291" s="2" t="str">
        <f ca="1"/>
        <v/>
      </c>
      <c r="L291" s="4" t="str">
        <f ca="1"/>
        <v/>
      </c>
      <c r="M291" s="4" t="str">
        <f ca="1"/>
        <v/>
      </c>
      <c r="N291" s="4" t="str">
        <f ca="1"/>
        <v/>
      </c>
      <c r="O291" s="4" t="str">
        <f ca="1"/>
        <v/>
      </c>
      <c r="P291" s="4" t="str">
        <f ca="1"/>
        <v/>
      </c>
      <c r="Q291" s="4" t="str">
        <f ca="1"/>
        <v/>
      </c>
    </row>
    <row r="292" spans="2:17" x14ac:dyDescent="0.2">
      <c r="B292" s="4" t="str">
        <f ca="1"/>
        <v/>
      </c>
      <c r="C292" s="4" t="str">
        <f ca="1"/>
        <v/>
      </c>
      <c r="D292" s="4" t="str">
        <f ca="1"/>
        <v/>
      </c>
      <c r="E292" s="4" t="str">
        <f ca="1"/>
        <v/>
      </c>
      <c r="F292" s="2" t="str">
        <f ca="1"/>
        <v/>
      </c>
      <c r="G292" s="2" t="str">
        <f ca="1"/>
        <v/>
      </c>
      <c r="H292" s="2" t="str">
        <f ca="1"/>
        <v/>
      </c>
      <c r="I292" s="2" t="str">
        <f ca="1"/>
        <v/>
      </c>
      <c r="J292" s="2" t="str">
        <f ca="1"/>
        <v/>
      </c>
      <c r="K292" s="2" t="str">
        <f ca="1"/>
        <v/>
      </c>
      <c r="L292" s="4" t="str">
        <f ca="1"/>
        <v/>
      </c>
      <c r="M292" s="4" t="str">
        <f ca="1"/>
        <v/>
      </c>
      <c r="N292" s="4" t="str">
        <f ca="1"/>
        <v/>
      </c>
      <c r="O292" s="4" t="str">
        <f ca="1"/>
        <v/>
      </c>
      <c r="P292" s="4" t="str">
        <f ca="1"/>
        <v/>
      </c>
      <c r="Q292" s="4" t="str">
        <f ca="1"/>
        <v/>
      </c>
    </row>
    <row r="293" spans="2:17" x14ac:dyDescent="0.2">
      <c r="B293" s="4" t="str">
        <f ca="1"/>
        <v/>
      </c>
      <c r="C293" s="4" t="str">
        <f ca="1"/>
        <v/>
      </c>
      <c r="D293" s="4" t="str">
        <f ca="1"/>
        <v/>
      </c>
      <c r="E293" s="4" t="str">
        <f ca="1"/>
        <v/>
      </c>
      <c r="F293" s="2" t="str">
        <f ca="1"/>
        <v/>
      </c>
      <c r="G293" s="2" t="str">
        <f ca="1"/>
        <v/>
      </c>
      <c r="H293" s="2" t="str">
        <f ca="1"/>
        <v/>
      </c>
      <c r="I293" s="2" t="str">
        <f ca="1"/>
        <v/>
      </c>
      <c r="J293" s="2" t="str">
        <f ca="1"/>
        <v/>
      </c>
      <c r="K293" s="2" t="str">
        <f ca="1"/>
        <v/>
      </c>
      <c r="L293" s="4" t="str">
        <f ca="1"/>
        <v/>
      </c>
      <c r="M293" s="4" t="str">
        <f ca="1"/>
        <v/>
      </c>
      <c r="N293" s="4" t="str">
        <f ca="1"/>
        <v/>
      </c>
      <c r="O293" s="4" t="str">
        <f ca="1"/>
        <v/>
      </c>
      <c r="P293" s="4" t="str">
        <f ca="1"/>
        <v/>
      </c>
      <c r="Q293" s="4" t="str">
        <f ca="1"/>
        <v/>
      </c>
    </row>
    <row r="294" spans="2:17" x14ac:dyDescent="0.2">
      <c r="B294" s="4" t="str">
        <f ca="1"/>
        <v/>
      </c>
      <c r="C294" s="4" t="str">
        <f ca="1"/>
        <v/>
      </c>
      <c r="D294" s="4" t="str">
        <f ca="1"/>
        <v/>
      </c>
      <c r="E294" s="4" t="str">
        <f ca="1"/>
        <v/>
      </c>
      <c r="F294" s="2" t="str">
        <f ca="1"/>
        <v/>
      </c>
      <c r="G294" s="2" t="str">
        <f ca="1"/>
        <v/>
      </c>
      <c r="H294" s="2" t="str">
        <f ca="1"/>
        <v/>
      </c>
      <c r="I294" s="2" t="str">
        <f ca="1"/>
        <v/>
      </c>
      <c r="J294" s="2" t="str">
        <f ca="1"/>
        <v/>
      </c>
      <c r="K294" s="2" t="str">
        <f ca="1"/>
        <v/>
      </c>
      <c r="L294" s="4" t="str">
        <f ca="1"/>
        <v/>
      </c>
      <c r="M294" s="4" t="str">
        <f ca="1"/>
        <v/>
      </c>
      <c r="N294" s="4" t="str">
        <f ca="1"/>
        <v/>
      </c>
      <c r="O294" s="4" t="str">
        <f ca="1"/>
        <v/>
      </c>
      <c r="P294" s="4" t="str">
        <f ca="1"/>
        <v/>
      </c>
      <c r="Q294" s="4" t="str">
        <f ca="1"/>
        <v/>
      </c>
    </row>
    <row r="295" spans="2:17" x14ac:dyDescent="0.2">
      <c r="B295" s="4" t="str">
        <f ca="1"/>
        <v/>
      </c>
      <c r="C295" s="4" t="str">
        <f ca="1"/>
        <v/>
      </c>
      <c r="D295" s="4" t="str">
        <f ca="1"/>
        <v/>
      </c>
      <c r="E295" s="4" t="str">
        <f ca="1"/>
        <v/>
      </c>
      <c r="F295" s="2" t="str">
        <f ca="1"/>
        <v/>
      </c>
      <c r="G295" s="2" t="str">
        <f ca="1"/>
        <v/>
      </c>
      <c r="H295" s="2" t="str">
        <f ca="1"/>
        <v/>
      </c>
      <c r="I295" s="2" t="str">
        <f ca="1"/>
        <v/>
      </c>
      <c r="J295" s="2" t="str">
        <f ca="1"/>
        <v/>
      </c>
      <c r="K295" s="2" t="str">
        <f ca="1"/>
        <v/>
      </c>
      <c r="L295" s="4" t="str">
        <f ca="1"/>
        <v/>
      </c>
      <c r="M295" s="4" t="str">
        <f ca="1"/>
        <v/>
      </c>
      <c r="N295" s="4" t="str">
        <f ca="1"/>
        <v/>
      </c>
      <c r="O295" s="4" t="str">
        <f ca="1"/>
        <v/>
      </c>
      <c r="P295" s="4" t="str">
        <f ca="1"/>
        <v/>
      </c>
      <c r="Q295" s="4" t="str">
        <f ca="1"/>
        <v/>
      </c>
    </row>
    <row r="296" spans="2:17" x14ac:dyDescent="0.2">
      <c r="B296" s="4" t="str">
        <f ca="1"/>
        <v/>
      </c>
      <c r="C296" s="4" t="str">
        <f ca="1"/>
        <v/>
      </c>
      <c r="D296" s="4" t="str">
        <f ca="1"/>
        <v/>
      </c>
      <c r="E296" s="4" t="str">
        <f ca="1"/>
        <v/>
      </c>
      <c r="F296" s="2" t="str">
        <f ca="1"/>
        <v/>
      </c>
      <c r="G296" s="2" t="str">
        <f ca="1"/>
        <v/>
      </c>
      <c r="H296" s="2" t="str">
        <f ca="1"/>
        <v/>
      </c>
      <c r="I296" s="2" t="str">
        <f ca="1"/>
        <v/>
      </c>
      <c r="J296" s="2" t="str">
        <f ca="1"/>
        <v/>
      </c>
      <c r="K296" s="2" t="str">
        <f ca="1"/>
        <v/>
      </c>
      <c r="L296" s="4" t="str">
        <f ca="1"/>
        <v/>
      </c>
      <c r="M296" s="4" t="str">
        <f ca="1"/>
        <v/>
      </c>
      <c r="N296" s="4" t="str">
        <f ca="1"/>
        <v/>
      </c>
      <c r="O296" s="4" t="str">
        <f ca="1"/>
        <v/>
      </c>
      <c r="P296" s="4" t="str">
        <f ca="1"/>
        <v/>
      </c>
      <c r="Q296" s="4" t="str">
        <f ca="1"/>
        <v/>
      </c>
    </row>
    <row r="297" spans="2:17" x14ac:dyDescent="0.2">
      <c r="B297" s="4" t="str">
        <f ca="1"/>
        <v/>
      </c>
      <c r="C297" s="4" t="str">
        <f ca="1"/>
        <v/>
      </c>
      <c r="D297" s="4" t="str">
        <f ca="1"/>
        <v/>
      </c>
      <c r="E297" s="4" t="str">
        <f ca="1"/>
        <v/>
      </c>
      <c r="F297" s="2" t="str">
        <f ca="1"/>
        <v/>
      </c>
      <c r="G297" s="2" t="str">
        <f ca="1"/>
        <v/>
      </c>
      <c r="H297" s="2" t="str">
        <f ca="1"/>
        <v/>
      </c>
      <c r="I297" s="2" t="str">
        <f ca="1"/>
        <v/>
      </c>
      <c r="J297" s="2" t="str">
        <f ca="1"/>
        <v/>
      </c>
      <c r="K297" s="2" t="str">
        <f ca="1"/>
        <v/>
      </c>
      <c r="L297" s="4" t="str">
        <f ca="1"/>
        <v/>
      </c>
      <c r="M297" s="4" t="str">
        <f ca="1"/>
        <v/>
      </c>
      <c r="N297" s="4" t="str">
        <f ca="1"/>
        <v/>
      </c>
      <c r="O297" s="4" t="str">
        <f ca="1"/>
        <v/>
      </c>
      <c r="P297" s="4" t="str">
        <f ca="1"/>
        <v/>
      </c>
      <c r="Q297" s="4" t="str">
        <f ca="1"/>
        <v/>
      </c>
    </row>
    <row r="298" spans="2:17" x14ac:dyDescent="0.2">
      <c r="B298" s="4" t="str">
        <f ca="1"/>
        <v/>
      </c>
      <c r="C298" s="4" t="str">
        <f ca="1"/>
        <v/>
      </c>
      <c r="D298" s="4" t="str">
        <f ca="1"/>
        <v/>
      </c>
      <c r="E298" s="4" t="str">
        <f ca="1"/>
        <v/>
      </c>
      <c r="F298" s="2" t="str">
        <f ca="1"/>
        <v/>
      </c>
      <c r="G298" s="2" t="str">
        <f ca="1"/>
        <v/>
      </c>
      <c r="H298" s="2" t="str">
        <f ca="1"/>
        <v/>
      </c>
      <c r="I298" s="2" t="str">
        <f ca="1"/>
        <v/>
      </c>
      <c r="J298" s="2" t="str">
        <f ca="1"/>
        <v/>
      </c>
      <c r="K298" s="2" t="str">
        <f ca="1"/>
        <v/>
      </c>
      <c r="L298" s="4" t="str">
        <f ca="1"/>
        <v/>
      </c>
      <c r="M298" s="4" t="str">
        <f ca="1"/>
        <v/>
      </c>
      <c r="N298" s="4" t="str">
        <f ca="1"/>
        <v/>
      </c>
      <c r="O298" s="4" t="str">
        <f ca="1"/>
        <v/>
      </c>
      <c r="P298" s="4" t="str">
        <f ca="1"/>
        <v/>
      </c>
      <c r="Q298" s="4" t="str">
        <f ca="1"/>
        <v/>
      </c>
    </row>
    <row r="299" spans="2:17" x14ac:dyDescent="0.2">
      <c r="B299" s="4" t="str">
        <f ca="1"/>
        <v/>
      </c>
      <c r="C299" s="4" t="str">
        <f ca="1"/>
        <v/>
      </c>
      <c r="D299" s="4" t="str">
        <f ca="1"/>
        <v/>
      </c>
      <c r="E299" s="4" t="str">
        <f ca="1"/>
        <v/>
      </c>
      <c r="F299" s="2" t="str">
        <f ca="1"/>
        <v/>
      </c>
      <c r="G299" s="2" t="str">
        <f ca="1"/>
        <v/>
      </c>
      <c r="H299" s="2" t="str">
        <f ca="1"/>
        <v/>
      </c>
      <c r="I299" s="2" t="str">
        <f ca="1"/>
        <v/>
      </c>
      <c r="J299" s="2" t="str">
        <f ca="1"/>
        <v/>
      </c>
      <c r="K299" s="2" t="str">
        <f ca="1"/>
        <v/>
      </c>
      <c r="L299" s="4" t="str">
        <f ca="1"/>
        <v/>
      </c>
      <c r="M299" s="4" t="str">
        <f ca="1"/>
        <v/>
      </c>
      <c r="N299" s="4" t="str">
        <f ca="1"/>
        <v/>
      </c>
      <c r="O299" s="4" t="str">
        <f ca="1"/>
        <v/>
      </c>
      <c r="P299" s="4" t="str">
        <f ca="1"/>
        <v/>
      </c>
      <c r="Q299" s="4" t="str">
        <f ca="1"/>
        <v/>
      </c>
    </row>
    <row r="300" spans="2:17" x14ac:dyDescent="0.2">
      <c r="B300" s="4" t="str">
        <f ca="1"/>
        <v/>
      </c>
      <c r="C300" s="4" t="str">
        <f ca="1"/>
        <v/>
      </c>
      <c r="D300" s="4" t="str">
        <f ca="1"/>
        <v/>
      </c>
      <c r="E300" s="4" t="str">
        <f ca="1"/>
        <v/>
      </c>
      <c r="F300" s="2" t="str">
        <f ca="1"/>
        <v/>
      </c>
      <c r="G300" s="2" t="str">
        <f ca="1"/>
        <v/>
      </c>
      <c r="H300" s="2" t="str">
        <f ca="1"/>
        <v/>
      </c>
      <c r="I300" s="2" t="str">
        <f ca="1"/>
        <v/>
      </c>
      <c r="J300" s="2" t="str">
        <f ca="1"/>
        <v/>
      </c>
      <c r="K300" s="2" t="str">
        <f ca="1"/>
        <v/>
      </c>
      <c r="L300" s="4" t="str">
        <f ca="1"/>
        <v/>
      </c>
      <c r="M300" s="4" t="str">
        <f ca="1"/>
        <v/>
      </c>
      <c r="N300" s="4" t="str">
        <f ca="1"/>
        <v/>
      </c>
      <c r="O300" s="4" t="str">
        <f ca="1"/>
        <v/>
      </c>
      <c r="P300" s="4" t="str">
        <f ca="1"/>
        <v/>
      </c>
      <c r="Q300" s="4" t="str">
        <f ca="1"/>
        <v/>
      </c>
    </row>
    <row r="301" spans="2:17" x14ac:dyDescent="0.2">
      <c r="B301" s="4" t="str">
        <f ca="1"/>
        <v/>
      </c>
      <c r="C301" s="4" t="str">
        <f ca="1"/>
        <v/>
      </c>
      <c r="D301" s="4" t="str">
        <f ca="1"/>
        <v/>
      </c>
      <c r="E301" s="4" t="str">
        <f ca="1"/>
        <v/>
      </c>
      <c r="F301" s="2" t="str">
        <f ca="1"/>
        <v/>
      </c>
      <c r="G301" s="2" t="str">
        <f ca="1"/>
        <v/>
      </c>
      <c r="H301" s="2" t="str">
        <f ca="1"/>
        <v/>
      </c>
      <c r="I301" s="2" t="str">
        <f ca="1"/>
        <v/>
      </c>
      <c r="J301" s="2" t="str">
        <f ca="1"/>
        <v/>
      </c>
      <c r="K301" s="2" t="str">
        <f ca="1"/>
        <v/>
      </c>
      <c r="L301" s="4" t="str">
        <f ca="1"/>
        <v/>
      </c>
      <c r="M301" s="4" t="str">
        <f ca="1"/>
        <v/>
      </c>
      <c r="N301" s="4" t="str">
        <f ca="1"/>
        <v/>
      </c>
      <c r="O301" s="4" t="str">
        <f ca="1"/>
        <v/>
      </c>
      <c r="P301" s="4" t="str">
        <f ca="1"/>
        <v/>
      </c>
      <c r="Q301" s="4" t="str">
        <f ca="1"/>
        <v/>
      </c>
    </row>
    <row r="302" spans="2:17" x14ac:dyDescent="0.2">
      <c r="B302" s="4" t="str">
        <f ca="1"/>
        <v/>
      </c>
      <c r="C302" s="4" t="str">
        <f ca="1"/>
        <v/>
      </c>
      <c r="D302" s="4" t="str">
        <f ca="1"/>
        <v/>
      </c>
      <c r="E302" s="4" t="str">
        <f ca="1"/>
        <v/>
      </c>
      <c r="F302" s="2" t="str">
        <f ca="1"/>
        <v/>
      </c>
      <c r="G302" s="2" t="str">
        <f ca="1"/>
        <v/>
      </c>
      <c r="H302" s="2" t="str">
        <f ca="1"/>
        <v/>
      </c>
      <c r="I302" s="2" t="str">
        <f ca="1"/>
        <v/>
      </c>
      <c r="J302" s="2" t="str">
        <f ca="1"/>
        <v/>
      </c>
      <c r="K302" s="2" t="str">
        <f ca="1"/>
        <v/>
      </c>
      <c r="L302" s="4" t="str">
        <f ca="1"/>
        <v/>
      </c>
      <c r="M302" s="4" t="str">
        <f ca="1"/>
        <v/>
      </c>
      <c r="N302" s="4" t="str">
        <f ca="1"/>
        <v/>
      </c>
      <c r="O302" s="4" t="str">
        <f ca="1"/>
        <v/>
      </c>
      <c r="P302" s="4" t="str">
        <f ca="1"/>
        <v/>
      </c>
      <c r="Q302" s="4" t="str">
        <f ca="1"/>
        <v/>
      </c>
    </row>
    <row r="303" spans="2:17" x14ac:dyDescent="0.2">
      <c r="B303" s="4" t="str">
        <f ca="1"/>
        <v/>
      </c>
      <c r="C303" s="4" t="str">
        <f ca="1"/>
        <v/>
      </c>
      <c r="D303" s="4" t="str">
        <f ca="1"/>
        <v/>
      </c>
      <c r="E303" s="4" t="str">
        <f ca="1"/>
        <v/>
      </c>
      <c r="F303" s="2" t="str">
        <f ca="1"/>
        <v/>
      </c>
      <c r="G303" s="2" t="str">
        <f ca="1"/>
        <v/>
      </c>
      <c r="H303" s="2" t="str">
        <f ca="1"/>
        <v/>
      </c>
      <c r="I303" s="2" t="str">
        <f ca="1"/>
        <v/>
      </c>
      <c r="J303" s="2" t="str">
        <f ca="1"/>
        <v/>
      </c>
      <c r="K303" s="2" t="str">
        <f ca="1"/>
        <v/>
      </c>
      <c r="L303" s="4" t="str">
        <f ca="1"/>
        <v/>
      </c>
      <c r="M303" s="4" t="str">
        <f ca="1"/>
        <v/>
      </c>
      <c r="N303" s="4" t="str">
        <f ca="1"/>
        <v/>
      </c>
      <c r="O303" s="4" t="str">
        <f ca="1"/>
        <v/>
      </c>
      <c r="P303" s="4" t="str">
        <f ca="1"/>
        <v/>
      </c>
      <c r="Q303" s="4" t="str">
        <f ca="1"/>
        <v/>
      </c>
    </row>
    <row r="304" spans="2:17" x14ac:dyDescent="0.2">
      <c r="B304" s="4" t="str">
        <f ca="1"/>
        <v/>
      </c>
      <c r="C304" s="4" t="str">
        <f ca="1"/>
        <v/>
      </c>
      <c r="D304" s="4" t="str">
        <f ca="1"/>
        <v/>
      </c>
      <c r="E304" s="4" t="str">
        <f ca="1"/>
        <v/>
      </c>
      <c r="F304" s="2" t="str">
        <f ca="1"/>
        <v/>
      </c>
      <c r="G304" s="2" t="str">
        <f ca="1"/>
        <v/>
      </c>
      <c r="H304" s="2" t="str">
        <f ca="1"/>
        <v/>
      </c>
      <c r="I304" s="2" t="str">
        <f ca="1"/>
        <v/>
      </c>
      <c r="J304" s="2" t="str">
        <f ca="1"/>
        <v/>
      </c>
      <c r="K304" s="2" t="str">
        <f ca="1"/>
        <v/>
      </c>
      <c r="L304" s="4" t="str">
        <f ca="1"/>
        <v/>
      </c>
      <c r="M304" s="4" t="str">
        <f ca="1"/>
        <v/>
      </c>
      <c r="N304" s="4" t="str">
        <f ca="1"/>
        <v/>
      </c>
      <c r="O304" s="4" t="str">
        <f ca="1"/>
        <v/>
      </c>
      <c r="P304" s="4" t="str">
        <f ca="1"/>
        <v/>
      </c>
      <c r="Q304" s="4" t="str">
        <f ca="1"/>
        <v/>
      </c>
    </row>
    <row r="305" spans="2:17" x14ac:dyDescent="0.2">
      <c r="B305" s="4" t="str">
        <f ca="1"/>
        <v/>
      </c>
      <c r="C305" s="4" t="str">
        <f ca="1"/>
        <v/>
      </c>
      <c r="D305" s="4" t="str">
        <f ca="1"/>
        <v/>
      </c>
      <c r="E305" s="4" t="str">
        <f ca="1"/>
        <v/>
      </c>
      <c r="F305" s="2" t="str">
        <f ca="1"/>
        <v/>
      </c>
      <c r="G305" s="2" t="str">
        <f ca="1"/>
        <v/>
      </c>
      <c r="H305" s="2" t="str">
        <f ca="1"/>
        <v/>
      </c>
      <c r="I305" s="2" t="str">
        <f ca="1"/>
        <v/>
      </c>
      <c r="J305" s="2" t="str">
        <f ca="1"/>
        <v/>
      </c>
      <c r="K305" s="2" t="str">
        <f ca="1"/>
        <v/>
      </c>
      <c r="L305" s="4" t="str">
        <f ca="1"/>
        <v/>
      </c>
      <c r="M305" s="4" t="str">
        <f ca="1"/>
        <v/>
      </c>
      <c r="N305" s="4" t="str">
        <f ca="1"/>
        <v/>
      </c>
      <c r="O305" s="4" t="str">
        <f ca="1"/>
        <v/>
      </c>
      <c r="P305" s="4" t="str">
        <f ca="1"/>
        <v/>
      </c>
      <c r="Q305" s="4" t="str">
        <f ca="1"/>
        <v/>
      </c>
    </row>
    <row r="306" spans="2:17" x14ac:dyDescent="0.2">
      <c r="B306" s="4" t="str">
        <f ca="1"/>
        <v/>
      </c>
      <c r="C306" s="4" t="str">
        <f ca="1"/>
        <v/>
      </c>
      <c r="D306" s="4" t="str">
        <f ca="1"/>
        <v/>
      </c>
      <c r="E306" s="4" t="str">
        <f ca="1"/>
        <v/>
      </c>
      <c r="F306" s="2" t="str">
        <f ca="1"/>
        <v/>
      </c>
      <c r="G306" s="2" t="str">
        <f ca="1"/>
        <v/>
      </c>
      <c r="H306" s="2" t="str">
        <f ca="1"/>
        <v/>
      </c>
      <c r="I306" s="2" t="str">
        <f ca="1"/>
        <v/>
      </c>
      <c r="J306" s="2" t="str">
        <f ca="1"/>
        <v/>
      </c>
      <c r="K306" s="2" t="str">
        <f ca="1"/>
        <v/>
      </c>
      <c r="L306" s="4" t="str">
        <f ca="1"/>
        <v/>
      </c>
      <c r="M306" s="4" t="str">
        <f ca="1"/>
        <v/>
      </c>
      <c r="N306" s="4" t="str">
        <f ca="1"/>
        <v/>
      </c>
      <c r="O306" s="4" t="str">
        <f ca="1"/>
        <v/>
      </c>
      <c r="P306" s="4" t="str">
        <f ca="1"/>
        <v/>
      </c>
      <c r="Q306" s="4" t="str">
        <f ca="1"/>
        <v/>
      </c>
    </row>
    <row r="307" spans="2:17" x14ac:dyDescent="0.2">
      <c r="B307" s="4" t="str">
        <f ca="1"/>
        <v/>
      </c>
      <c r="C307" s="4" t="str">
        <f ca="1"/>
        <v/>
      </c>
      <c r="D307" s="4" t="str">
        <f ca="1"/>
        <v/>
      </c>
      <c r="E307" s="4" t="str">
        <f ca="1"/>
        <v/>
      </c>
      <c r="F307" s="2" t="str">
        <f ca="1"/>
        <v/>
      </c>
      <c r="G307" s="2" t="str">
        <f ca="1"/>
        <v/>
      </c>
      <c r="H307" s="2" t="str">
        <f ca="1"/>
        <v/>
      </c>
      <c r="I307" s="2" t="str">
        <f ca="1"/>
        <v/>
      </c>
      <c r="J307" s="2" t="str">
        <f ca="1"/>
        <v/>
      </c>
      <c r="K307" s="2" t="str">
        <f ca="1"/>
        <v/>
      </c>
      <c r="L307" s="4" t="str">
        <f ca="1"/>
        <v/>
      </c>
      <c r="M307" s="4" t="str">
        <f ca="1"/>
        <v/>
      </c>
      <c r="N307" s="4" t="str">
        <f ca="1"/>
        <v/>
      </c>
      <c r="O307" s="4" t="str">
        <f ca="1"/>
        <v/>
      </c>
      <c r="P307" s="4" t="str">
        <f ca="1"/>
        <v/>
      </c>
      <c r="Q307" s="4" t="str">
        <f ca="1"/>
        <v/>
      </c>
    </row>
    <row r="308" spans="2:17" x14ac:dyDescent="0.2">
      <c r="B308" s="4" t="str">
        <f ca="1"/>
        <v/>
      </c>
      <c r="C308" s="4" t="str">
        <f ca="1"/>
        <v/>
      </c>
      <c r="D308" s="4" t="str">
        <f ca="1"/>
        <v/>
      </c>
      <c r="E308" s="4" t="str">
        <f ca="1"/>
        <v/>
      </c>
      <c r="F308" s="2" t="str">
        <f ca="1"/>
        <v/>
      </c>
      <c r="G308" s="2" t="str">
        <f ca="1"/>
        <v/>
      </c>
      <c r="H308" s="2" t="str">
        <f ca="1"/>
        <v/>
      </c>
      <c r="I308" s="2" t="str">
        <f ca="1"/>
        <v/>
      </c>
      <c r="J308" s="2" t="str">
        <f ca="1"/>
        <v/>
      </c>
      <c r="K308" s="2" t="str">
        <f ca="1"/>
        <v/>
      </c>
      <c r="L308" s="4" t="str">
        <f ca="1"/>
        <v/>
      </c>
      <c r="M308" s="4" t="str">
        <f ca="1"/>
        <v/>
      </c>
      <c r="N308" s="4" t="str">
        <f ca="1"/>
        <v/>
      </c>
      <c r="O308" s="4" t="str">
        <f ca="1"/>
        <v/>
      </c>
      <c r="P308" s="4" t="str">
        <f ca="1"/>
        <v/>
      </c>
      <c r="Q308" s="4" t="str">
        <f ca="1"/>
        <v/>
      </c>
    </row>
    <row r="309" spans="2:17" x14ac:dyDescent="0.2">
      <c r="B309" s="4" t="str">
        <f ca="1"/>
        <v/>
      </c>
      <c r="C309" s="4" t="str">
        <f ca="1"/>
        <v/>
      </c>
      <c r="D309" s="4" t="str">
        <f ca="1"/>
        <v/>
      </c>
      <c r="E309" s="4" t="str">
        <f ca="1"/>
        <v/>
      </c>
      <c r="F309" s="2" t="str">
        <f ca="1"/>
        <v/>
      </c>
      <c r="G309" s="2" t="str">
        <f ca="1"/>
        <v/>
      </c>
      <c r="H309" s="2" t="str">
        <f ca="1"/>
        <v/>
      </c>
      <c r="I309" s="2" t="str">
        <f ca="1"/>
        <v/>
      </c>
      <c r="J309" s="2" t="str">
        <f ca="1"/>
        <v/>
      </c>
      <c r="K309" s="2" t="str">
        <f ca="1"/>
        <v/>
      </c>
      <c r="L309" s="4" t="str">
        <f ca="1"/>
        <v/>
      </c>
      <c r="M309" s="4" t="str">
        <f ca="1"/>
        <v/>
      </c>
      <c r="N309" s="4" t="str">
        <f ca="1"/>
        <v/>
      </c>
      <c r="O309" s="4" t="str">
        <f ca="1"/>
        <v/>
      </c>
      <c r="P309" s="4" t="str">
        <f ca="1"/>
        <v/>
      </c>
      <c r="Q309" s="4" t="str">
        <f ca="1"/>
        <v/>
      </c>
    </row>
    <row r="310" spans="2:17" x14ac:dyDescent="0.2">
      <c r="B310" s="4" t="str">
        <f ca="1"/>
        <v/>
      </c>
      <c r="C310" s="4" t="str">
        <f ca="1"/>
        <v/>
      </c>
      <c r="D310" s="4" t="str">
        <f ca="1"/>
        <v/>
      </c>
      <c r="E310" s="4" t="str">
        <f ca="1"/>
        <v/>
      </c>
      <c r="F310" s="2" t="str">
        <f ca="1"/>
        <v/>
      </c>
      <c r="G310" s="2" t="str">
        <f ca="1"/>
        <v/>
      </c>
      <c r="H310" s="2" t="str">
        <f ca="1"/>
        <v/>
      </c>
      <c r="I310" s="2" t="str">
        <f ca="1"/>
        <v/>
      </c>
      <c r="J310" s="2" t="str">
        <f ca="1"/>
        <v/>
      </c>
      <c r="K310" s="2" t="str">
        <f ca="1"/>
        <v/>
      </c>
      <c r="L310" s="4" t="str">
        <f ca="1"/>
        <v/>
      </c>
      <c r="M310" s="4" t="str">
        <f ca="1"/>
        <v/>
      </c>
      <c r="N310" s="4" t="str">
        <f ca="1"/>
        <v/>
      </c>
      <c r="O310" s="4" t="str">
        <f ca="1"/>
        <v/>
      </c>
      <c r="P310" s="4" t="str">
        <f ca="1"/>
        <v/>
      </c>
      <c r="Q310" s="4" t="str">
        <f ca="1"/>
        <v/>
      </c>
    </row>
    <row r="311" spans="2:17" x14ac:dyDescent="0.2">
      <c r="B311" s="4" t="str">
        <f ca="1"/>
        <v/>
      </c>
      <c r="C311" s="4" t="str">
        <f ca="1"/>
        <v/>
      </c>
      <c r="D311" s="4" t="str">
        <f ca="1"/>
        <v/>
      </c>
      <c r="E311" s="4" t="str">
        <f ca="1"/>
        <v/>
      </c>
      <c r="F311" s="2" t="str">
        <f ca="1"/>
        <v/>
      </c>
      <c r="G311" s="2" t="str">
        <f ca="1"/>
        <v/>
      </c>
      <c r="H311" s="2" t="str">
        <f ca="1"/>
        <v/>
      </c>
      <c r="I311" s="2" t="str">
        <f ca="1"/>
        <v/>
      </c>
      <c r="J311" s="2" t="str">
        <f ca="1"/>
        <v/>
      </c>
      <c r="K311" s="2" t="str">
        <f ca="1"/>
        <v/>
      </c>
      <c r="L311" s="4" t="str">
        <f ca="1"/>
        <v/>
      </c>
      <c r="M311" s="4" t="str">
        <f ca="1"/>
        <v/>
      </c>
      <c r="N311" s="4" t="str">
        <f ca="1"/>
        <v/>
      </c>
      <c r="O311" s="4" t="str">
        <f ca="1"/>
        <v/>
      </c>
      <c r="P311" s="4" t="str">
        <f ca="1"/>
        <v/>
      </c>
      <c r="Q311" s="4" t="str">
        <f ca="1"/>
        <v/>
      </c>
    </row>
    <row r="312" spans="2:17" x14ac:dyDescent="0.2">
      <c r="B312" s="4" t="str">
        <f ca="1"/>
        <v/>
      </c>
      <c r="C312" s="4" t="str">
        <f ca="1"/>
        <v/>
      </c>
      <c r="D312" s="4" t="str">
        <f ca="1"/>
        <v/>
      </c>
      <c r="E312" s="4" t="str">
        <f ca="1"/>
        <v/>
      </c>
      <c r="F312" s="2" t="str">
        <f ca="1"/>
        <v/>
      </c>
      <c r="G312" s="2" t="str">
        <f ca="1"/>
        <v/>
      </c>
      <c r="H312" s="2" t="str">
        <f ca="1"/>
        <v/>
      </c>
      <c r="I312" s="2" t="str">
        <f ca="1"/>
        <v/>
      </c>
      <c r="J312" s="2" t="str">
        <f ca="1"/>
        <v/>
      </c>
      <c r="K312" s="2" t="str">
        <f ca="1"/>
        <v/>
      </c>
      <c r="L312" s="4" t="str">
        <f ca="1"/>
        <v/>
      </c>
      <c r="M312" s="4" t="str">
        <f ca="1"/>
        <v/>
      </c>
      <c r="N312" s="4" t="str">
        <f ca="1"/>
        <v/>
      </c>
      <c r="O312" s="4" t="str">
        <f ca="1"/>
        <v/>
      </c>
      <c r="P312" s="4" t="str">
        <f ca="1"/>
        <v/>
      </c>
      <c r="Q312" s="4" t="str">
        <f ca="1"/>
        <v/>
      </c>
    </row>
    <row r="313" spans="2:17" x14ac:dyDescent="0.2">
      <c r="B313" s="4" t="str">
        <f ca="1"/>
        <v/>
      </c>
      <c r="C313" s="4" t="str">
        <f ca="1"/>
        <v/>
      </c>
      <c r="D313" s="4" t="str">
        <f ca="1"/>
        <v/>
      </c>
      <c r="E313" s="4" t="str">
        <f ca="1"/>
        <v/>
      </c>
      <c r="F313" s="2" t="str">
        <f ca="1"/>
        <v/>
      </c>
      <c r="G313" s="2" t="str">
        <f ca="1"/>
        <v/>
      </c>
      <c r="H313" s="2" t="str">
        <f ca="1"/>
        <v/>
      </c>
      <c r="I313" s="2" t="str">
        <f ca="1"/>
        <v/>
      </c>
      <c r="J313" s="2" t="str">
        <f ca="1"/>
        <v/>
      </c>
      <c r="K313" s="2" t="str">
        <f ca="1"/>
        <v/>
      </c>
      <c r="L313" s="4" t="str">
        <f ca="1"/>
        <v/>
      </c>
      <c r="M313" s="4" t="str">
        <f ca="1"/>
        <v/>
      </c>
      <c r="N313" s="4" t="str">
        <f ca="1"/>
        <v/>
      </c>
      <c r="O313" s="4" t="str">
        <f ca="1"/>
        <v/>
      </c>
      <c r="P313" s="4" t="str">
        <f ca="1"/>
        <v/>
      </c>
      <c r="Q313" s="4" t="str">
        <f ca="1"/>
        <v/>
      </c>
    </row>
    <row r="314" spans="2:17" x14ac:dyDescent="0.2">
      <c r="B314" s="4" t="str">
        <f ca="1"/>
        <v/>
      </c>
      <c r="C314" s="4" t="str">
        <f ca="1"/>
        <v/>
      </c>
      <c r="D314" s="4" t="str">
        <f ca="1"/>
        <v/>
      </c>
      <c r="E314" s="4" t="str">
        <f ca="1"/>
        <v/>
      </c>
      <c r="F314" s="2" t="str">
        <f ca="1"/>
        <v/>
      </c>
      <c r="G314" s="2" t="str">
        <f ca="1"/>
        <v/>
      </c>
      <c r="H314" s="2" t="str">
        <f ca="1"/>
        <v/>
      </c>
      <c r="I314" s="2" t="str">
        <f ca="1"/>
        <v/>
      </c>
      <c r="J314" s="2" t="str">
        <f ca="1"/>
        <v/>
      </c>
      <c r="K314" s="2" t="str">
        <f ca="1"/>
        <v/>
      </c>
      <c r="L314" s="4" t="str">
        <f ca="1"/>
        <v/>
      </c>
      <c r="M314" s="4" t="str">
        <f ca="1"/>
        <v/>
      </c>
      <c r="N314" s="4" t="str">
        <f ca="1"/>
        <v/>
      </c>
      <c r="O314" s="4" t="str">
        <f ca="1"/>
        <v/>
      </c>
      <c r="P314" s="4" t="str">
        <f ca="1"/>
        <v/>
      </c>
      <c r="Q314" s="4" t="str">
        <f ca="1"/>
        <v/>
      </c>
    </row>
    <row r="315" spans="2:17" x14ac:dyDescent="0.2">
      <c r="B315" s="4" t="str">
        <f ca="1"/>
        <v/>
      </c>
      <c r="C315" s="4" t="str">
        <f ca="1"/>
        <v/>
      </c>
      <c r="D315" s="4" t="str">
        <f ca="1"/>
        <v/>
      </c>
      <c r="E315" s="4" t="str">
        <f ca="1"/>
        <v/>
      </c>
      <c r="F315" s="2" t="str">
        <f ca="1"/>
        <v/>
      </c>
      <c r="G315" s="2" t="str">
        <f ca="1"/>
        <v/>
      </c>
      <c r="H315" s="2" t="str">
        <f ca="1"/>
        <v/>
      </c>
      <c r="I315" s="2" t="str">
        <f ca="1"/>
        <v/>
      </c>
      <c r="J315" s="2" t="str">
        <f ca="1"/>
        <v/>
      </c>
      <c r="K315" s="2" t="str">
        <f ca="1"/>
        <v/>
      </c>
      <c r="L315" s="4" t="str">
        <f ca="1"/>
        <v/>
      </c>
      <c r="M315" s="4" t="str">
        <f ca="1"/>
        <v/>
      </c>
      <c r="N315" s="4" t="str">
        <f ca="1"/>
        <v/>
      </c>
      <c r="O315" s="4" t="str">
        <f ca="1"/>
        <v/>
      </c>
      <c r="P315" s="4" t="str">
        <f ca="1"/>
        <v/>
      </c>
      <c r="Q315" s="4" t="str">
        <f ca="1"/>
        <v/>
      </c>
    </row>
    <row r="316" spans="2:17" x14ac:dyDescent="0.2">
      <c r="B316" s="4" t="str">
        <f ca="1"/>
        <v/>
      </c>
      <c r="C316" s="4" t="str">
        <f ca="1"/>
        <v/>
      </c>
      <c r="D316" s="4" t="str">
        <f ca="1"/>
        <v/>
      </c>
      <c r="E316" s="4" t="str">
        <f ca="1"/>
        <v/>
      </c>
      <c r="F316" s="2" t="str">
        <f ca="1"/>
        <v/>
      </c>
      <c r="G316" s="2" t="str">
        <f ca="1"/>
        <v/>
      </c>
      <c r="H316" s="2" t="str">
        <f ca="1"/>
        <v/>
      </c>
      <c r="I316" s="2" t="str">
        <f ca="1"/>
        <v/>
      </c>
      <c r="J316" s="2" t="str">
        <f ca="1"/>
        <v/>
      </c>
      <c r="K316" s="2" t="str">
        <f ca="1"/>
        <v/>
      </c>
      <c r="L316" s="4" t="str">
        <f ca="1"/>
        <v/>
      </c>
      <c r="M316" s="4" t="str">
        <f ca="1"/>
        <v/>
      </c>
      <c r="N316" s="4" t="str">
        <f ca="1"/>
        <v/>
      </c>
      <c r="O316" s="4" t="str">
        <f ca="1"/>
        <v/>
      </c>
      <c r="P316" s="4" t="str">
        <f ca="1"/>
        <v/>
      </c>
      <c r="Q316" s="4" t="str">
        <f ca="1"/>
        <v/>
      </c>
    </row>
    <row r="317" spans="2:17" x14ac:dyDescent="0.2">
      <c r="B317" s="4" t="str">
        <f ca="1"/>
        <v/>
      </c>
      <c r="C317" s="4" t="str">
        <f ca="1"/>
        <v/>
      </c>
      <c r="D317" s="4" t="str">
        <f ca="1"/>
        <v/>
      </c>
      <c r="E317" s="4" t="str">
        <f ca="1"/>
        <v/>
      </c>
      <c r="F317" s="2" t="str">
        <f ca="1"/>
        <v/>
      </c>
      <c r="G317" s="2" t="str">
        <f ca="1"/>
        <v/>
      </c>
      <c r="H317" s="2" t="str">
        <f ca="1"/>
        <v/>
      </c>
      <c r="I317" s="2" t="str">
        <f ca="1"/>
        <v/>
      </c>
      <c r="J317" s="2" t="str">
        <f ca="1"/>
        <v/>
      </c>
      <c r="K317" s="2" t="str">
        <f ca="1"/>
        <v/>
      </c>
      <c r="L317" s="4" t="str">
        <f ca="1"/>
        <v/>
      </c>
      <c r="M317" s="4" t="str">
        <f ca="1"/>
        <v/>
      </c>
      <c r="N317" s="4" t="str">
        <f ca="1"/>
        <v/>
      </c>
      <c r="O317" s="4" t="str">
        <f ca="1"/>
        <v/>
      </c>
      <c r="P317" s="4" t="str">
        <f ca="1"/>
        <v/>
      </c>
      <c r="Q317" s="4" t="str">
        <f ca="1"/>
        <v/>
      </c>
    </row>
    <row r="318" spans="2:17" x14ac:dyDescent="0.2">
      <c r="B318" s="4" t="str">
        <f ca="1"/>
        <v/>
      </c>
      <c r="C318" s="4" t="str">
        <f ca="1"/>
        <v/>
      </c>
      <c r="D318" s="4" t="str">
        <f ca="1"/>
        <v/>
      </c>
      <c r="E318" s="4" t="str">
        <f ca="1"/>
        <v/>
      </c>
      <c r="F318" s="2" t="str">
        <f ca="1"/>
        <v/>
      </c>
      <c r="G318" s="2" t="str">
        <f ca="1"/>
        <v/>
      </c>
      <c r="H318" s="2" t="str">
        <f ca="1"/>
        <v/>
      </c>
      <c r="I318" s="2" t="str">
        <f ca="1"/>
        <v/>
      </c>
      <c r="J318" s="2" t="str">
        <f ca="1"/>
        <v/>
      </c>
      <c r="K318" s="2" t="str">
        <f ca="1"/>
        <v/>
      </c>
      <c r="L318" s="4" t="str">
        <f ca="1"/>
        <v/>
      </c>
      <c r="M318" s="4" t="str">
        <f ca="1"/>
        <v/>
      </c>
      <c r="N318" s="4" t="str">
        <f ca="1"/>
        <v/>
      </c>
      <c r="O318" s="4" t="str">
        <f ca="1"/>
        <v/>
      </c>
      <c r="P318" s="4" t="str">
        <f ca="1"/>
        <v/>
      </c>
      <c r="Q318" s="4" t="str">
        <f ca="1"/>
        <v/>
      </c>
    </row>
    <row r="319" spans="2:17" x14ac:dyDescent="0.2">
      <c r="B319" s="4" t="str">
        <f ca="1"/>
        <v/>
      </c>
      <c r="C319" s="4" t="str">
        <f ca="1"/>
        <v/>
      </c>
      <c r="D319" s="4" t="str">
        <f ca="1"/>
        <v/>
      </c>
      <c r="E319" s="4" t="str">
        <f ca="1"/>
        <v/>
      </c>
      <c r="F319" s="2" t="str">
        <f ca="1"/>
        <v/>
      </c>
      <c r="G319" s="2" t="str">
        <f ca="1"/>
        <v/>
      </c>
      <c r="H319" s="2" t="str">
        <f ca="1"/>
        <v/>
      </c>
      <c r="I319" s="2" t="str">
        <f ca="1"/>
        <v/>
      </c>
      <c r="J319" s="2" t="str">
        <f ca="1"/>
        <v/>
      </c>
      <c r="K319" s="2" t="str">
        <f ca="1"/>
        <v/>
      </c>
      <c r="L319" s="4" t="str">
        <f ca="1"/>
        <v/>
      </c>
      <c r="M319" s="4" t="str">
        <f ca="1"/>
        <v/>
      </c>
      <c r="N319" s="4" t="str">
        <f ca="1"/>
        <v/>
      </c>
      <c r="O319" s="4" t="str">
        <f ca="1"/>
        <v/>
      </c>
      <c r="P319" s="4" t="str">
        <f ca="1"/>
        <v/>
      </c>
      <c r="Q319" s="4" t="str">
        <f ca="1"/>
        <v/>
      </c>
    </row>
    <row r="320" spans="2:17" x14ac:dyDescent="0.2">
      <c r="B320" s="4" t="str">
        <f ca="1"/>
        <v/>
      </c>
      <c r="C320" s="4" t="str">
        <f ca="1"/>
        <v/>
      </c>
      <c r="D320" s="4" t="str">
        <f ca="1"/>
        <v/>
      </c>
      <c r="E320" s="4" t="str">
        <f ca="1"/>
        <v/>
      </c>
      <c r="F320" s="2" t="str">
        <f ca="1"/>
        <v/>
      </c>
      <c r="G320" s="2" t="str">
        <f ca="1"/>
        <v/>
      </c>
      <c r="H320" s="2" t="str">
        <f ca="1"/>
        <v/>
      </c>
      <c r="I320" s="2" t="str">
        <f ca="1"/>
        <v/>
      </c>
      <c r="J320" s="2" t="str">
        <f ca="1"/>
        <v/>
      </c>
      <c r="K320" s="2" t="str">
        <f ca="1"/>
        <v/>
      </c>
      <c r="L320" s="4" t="str">
        <f ca="1"/>
        <v/>
      </c>
      <c r="M320" s="4" t="str">
        <f ca="1"/>
        <v/>
      </c>
      <c r="N320" s="4" t="str">
        <f ca="1"/>
        <v/>
      </c>
      <c r="O320" s="4" t="str">
        <f ca="1"/>
        <v/>
      </c>
      <c r="P320" s="4" t="str">
        <f ca="1"/>
        <v/>
      </c>
      <c r="Q320" s="4" t="str">
        <f ca="1"/>
        <v/>
      </c>
    </row>
    <row r="321" spans="2:17" x14ac:dyDescent="0.2">
      <c r="B321" s="4" t="str">
        <f ca="1"/>
        <v/>
      </c>
      <c r="C321" s="4" t="str">
        <f ca="1"/>
        <v/>
      </c>
      <c r="D321" s="4" t="str">
        <f ca="1"/>
        <v/>
      </c>
      <c r="E321" s="4" t="str">
        <f ca="1"/>
        <v/>
      </c>
      <c r="F321" s="2" t="str">
        <f ca="1"/>
        <v/>
      </c>
      <c r="G321" s="2" t="str">
        <f ca="1"/>
        <v/>
      </c>
      <c r="H321" s="2" t="str">
        <f ca="1"/>
        <v/>
      </c>
      <c r="I321" s="2" t="str">
        <f ca="1"/>
        <v/>
      </c>
      <c r="J321" s="2" t="str">
        <f ca="1"/>
        <v/>
      </c>
      <c r="K321" s="2" t="str">
        <f ca="1"/>
        <v/>
      </c>
      <c r="L321" s="4" t="str">
        <f ca="1"/>
        <v/>
      </c>
      <c r="M321" s="4" t="str">
        <f ca="1"/>
        <v/>
      </c>
      <c r="N321" s="4" t="str">
        <f ca="1"/>
        <v/>
      </c>
      <c r="O321" s="4" t="str">
        <f ca="1"/>
        <v/>
      </c>
      <c r="P321" s="4" t="str">
        <f ca="1"/>
        <v/>
      </c>
      <c r="Q321" s="4" t="str">
        <f ca="1"/>
        <v/>
      </c>
    </row>
    <row r="322" spans="2:17" x14ac:dyDescent="0.2">
      <c r="B322" s="4" t="str">
        <f ca="1"/>
        <v/>
      </c>
      <c r="C322" s="4" t="str">
        <f ca="1"/>
        <v/>
      </c>
      <c r="D322" s="4" t="str">
        <f ca="1"/>
        <v/>
      </c>
      <c r="E322" s="4" t="str">
        <f ca="1"/>
        <v/>
      </c>
      <c r="F322" s="2" t="str">
        <f ca="1"/>
        <v/>
      </c>
      <c r="G322" s="2" t="str">
        <f ca="1"/>
        <v/>
      </c>
      <c r="H322" s="2" t="str">
        <f ca="1"/>
        <v/>
      </c>
      <c r="I322" s="2" t="str">
        <f ca="1"/>
        <v/>
      </c>
      <c r="J322" s="2" t="str">
        <f ca="1"/>
        <v/>
      </c>
      <c r="K322" s="2" t="str">
        <f ca="1"/>
        <v/>
      </c>
      <c r="L322" s="4" t="str">
        <f ca="1"/>
        <v/>
      </c>
      <c r="M322" s="4" t="str">
        <f ca="1"/>
        <v/>
      </c>
      <c r="N322" s="4" t="str">
        <f ca="1"/>
        <v/>
      </c>
      <c r="O322" s="4" t="str">
        <f ca="1"/>
        <v/>
      </c>
      <c r="P322" s="4" t="str">
        <f ca="1"/>
        <v/>
      </c>
      <c r="Q322" s="4" t="str">
        <f ca="1"/>
        <v/>
      </c>
    </row>
    <row r="323" spans="2:17" x14ac:dyDescent="0.2">
      <c r="B323" s="4" t="str">
        <f ca="1"/>
        <v/>
      </c>
      <c r="C323" s="4" t="str">
        <f ca="1"/>
        <v/>
      </c>
      <c r="D323" s="4" t="str">
        <f ca="1"/>
        <v/>
      </c>
      <c r="E323" s="4" t="str">
        <f ca="1"/>
        <v/>
      </c>
      <c r="F323" s="2" t="str">
        <f ca="1"/>
        <v/>
      </c>
      <c r="G323" s="2" t="str">
        <f ca="1"/>
        <v/>
      </c>
      <c r="H323" s="2" t="str">
        <f ca="1"/>
        <v/>
      </c>
      <c r="I323" s="2" t="str">
        <f ca="1"/>
        <v/>
      </c>
      <c r="J323" s="2" t="str">
        <f ca="1"/>
        <v/>
      </c>
      <c r="K323" s="2" t="str">
        <f ca="1"/>
        <v/>
      </c>
      <c r="L323" s="4" t="str">
        <f ca="1"/>
        <v/>
      </c>
      <c r="M323" s="4" t="str">
        <f ca="1"/>
        <v/>
      </c>
      <c r="N323" s="4" t="str">
        <f ca="1"/>
        <v/>
      </c>
      <c r="O323" s="4" t="str">
        <f ca="1"/>
        <v/>
      </c>
      <c r="P323" s="4" t="str">
        <f ca="1"/>
        <v/>
      </c>
      <c r="Q323" s="4" t="str">
        <f ca="1"/>
        <v/>
      </c>
    </row>
    <row r="324" spans="2:17" x14ac:dyDescent="0.2">
      <c r="B324" s="4" t="str">
        <f ca="1"/>
        <v/>
      </c>
      <c r="C324" s="4" t="str">
        <f ca="1"/>
        <v/>
      </c>
      <c r="D324" s="4" t="str">
        <f ca="1"/>
        <v/>
      </c>
      <c r="E324" s="4" t="str">
        <f ca="1"/>
        <v/>
      </c>
      <c r="F324" s="2" t="str">
        <f ca="1"/>
        <v/>
      </c>
      <c r="G324" s="2" t="str">
        <f ca="1"/>
        <v/>
      </c>
      <c r="H324" s="2" t="str">
        <f ca="1"/>
        <v/>
      </c>
      <c r="I324" s="2" t="str">
        <f ca="1"/>
        <v/>
      </c>
      <c r="J324" s="2" t="str">
        <f ca="1"/>
        <v/>
      </c>
      <c r="K324" s="2" t="str">
        <f ca="1"/>
        <v/>
      </c>
      <c r="L324" s="4" t="str">
        <f ca="1"/>
        <v/>
      </c>
      <c r="M324" s="4" t="str">
        <f ca="1"/>
        <v/>
      </c>
      <c r="N324" s="4" t="str">
        <f ca="1"/>
        <v/>
      </c>
      <c r="O324" s="4" t="str">
        <f ca="1"/>
        <v/>
      </c>
      <c r="P324" s="4" t="str">
        <f ca="1"/>
        <v/>
      </c>
      <c r="Q324" s="4" t="str">
        <f ca="1"/>
        <v/>
      </c>
    </row>
    <row r="325" spans="2:17" x14ac:dyDescent="0.2">
      <c r="B325" s="4" t="str">
        <f ca="1"/>
        <v/>
      </c>
      <c r="C325" s="4" t="str">
        <f ca="1"/>
        <v/>
      </c>
      <c r="D325" s="4" t="str">
        <f ca="1"/>
        <v/>
      </c>
      <c r="E325" s="4" t="str">
        <f ca="1"/>
        <v/>
      </c>
      <c r="F325" s="2" t="str">
        <f ca="1"/>
        <v/>
      </c>
      <c r="G325" s="2" t="str">
        <f ca="1"/>
        <v/>
      </c>
      <c r="H325" s="2" t="str">
        <f ca="1"/>
        <v/>
      </c>
      <c r="I325" s="2" t="str">
        <f ca="1"/>
        <v/>
      </c>
      <c r="J325" s="2" t="str">
        <f ca="1"/>
        <v/>
      </c>
      <c r="K325" s="2" t="str">
        <f ca="1"/>
        <v/>
      </c>
      <c r="L325" s="4" t="str">
        <f ca="1"/>
        <v/>
      </c>
      <c r="M325" s="4" t="str">
        <f ca="1"/>
        <v/>
      </c>
      <c r="N325" s="4" t="str">
        <f ca="1"/>
        <v/>
      </c>
      <c r="O325" s="4" t="str">
        <f ca="1"/>
        <v/>
      </c>
      <c r="P325" s="4" t="str">
        <f ca="1"/>
        <v/>
      </c>
      <c r="Q325" s="4" t="str">
        <f ca="1"/>
        <v/>
      </c>
    </row>
    <row r="326" spans="2:17" x14ac:dyDescent="0.2">
      <c r="B326" s="4" t="str">
        <f ca="1"/>
        <v/>
      </c>
      <c r="C326" s="4" t="str">
        <f ca="1"/>
        <v/>
      </c>
      <c r="D326" s="4" t="str">
        <f ca="1"/>
        <v/>
      </c>
      <c r="E326" s="4" t="str">
        <f ca="1"/>
        <v/>
      </c>
      <c r="F326" s="2" t="str">
        <f ca="1"/>
        <v/>
      </c>
      <c r="G326" s="2" t="str">
        <f ca="1"/>
        <v/>
      </c>
      <c r="H326" s="2" t="str">
        <f ca="1"/>
        <v/>
      </c>
      <c r="I326" s="2" t="str">
        <f ca="1"/>
        <v/>
      </c>
      <c r="J326" s="2" t="str">
        <f ca="1"/>
        <v/>
      </c>
      <c r="K326" s="2" t="str">
        <f ca="1"/>
        <v/>
      </c>
      <c r="L326" s="4" t="str">
        <f ca="1"/>
        <v/>
      </c>
      <c r="M326" s="4" t="str">
        <f ca="1"/>
        <v/>
      </c>
      <c r="N326" s="4" t="str">
        <f ca="1"/>
        <v/>
      </c>
      <c r="O326" s="4" t="str">
        <f ca="1"/>
        <v/>
      </c>
      <c r="P326" s="4" t="str">
        <f ca="1"/>
        <v/>
      </c>
      <c r="Q326" s="4" t="str">
        <f ca="1"/>
        <v/>
      </c>
    </row>
    <row r="327" spans="2:17" x14ac:dyDescent="0.2">
      <c r="B327" s="4" t="str">
        <f ca="1"/>
        <v/>
      </c>
      <c r="C327" s="4" t="str">
        <f ca="1"/>
        <v/>
      </c>
      <c r="D327" s="4" t="str">
        <f ca="1"/>
        <v/>
      </c>
      <c r="E327" s="4" t="str">
        <f ca="1"/>
        <v/>
      </c>
      <c r="F327" s="2" t="str">
        <f ca="1"/>
        <v/>
      </c>
      <c r="G327" s="2" t="str">
        <f ca="1"/>
        <v/>
      </c>
      <c r="H327" s="2" t="str">
        <f ca="1"/>
        <v/>
      </c>
      <c r="I327" s="2" t="str">
        <f ca="1"/>
        <v/>
      </c>
      <c r="J327" s="2" t="str">
        <f ca="1"/>
        <v/>
      </c>
      <c r="K327" s="2" t="str">
        <f ca="1"/>
        <v/>
      </c>
      <c r="L327" s="4" t="str">
        <f ca="1"/>
        <v/>
      </c>
      <c r="M327" s="4" t="str">
        <f ca="1"/>
        <v/>
      </c>
      <c r="N327" s="4" t="str">
        <f ca="1"/>
        <v/>
      </c>
      <c r="O327" s="4" t="str">
        <f ca="1"/>
        <v/>
      </c>
      <c r="P327" s="4" t="str">
        <f ca="1"/>
        <v/>
      </c>
      <c r="Q327" s="4" t="str">
        <f ca="1"/>
        <v/>
      </c>
    </row>
    <row r="328" spans="2:17" x14ac:dyDescent="0.2">
      <c r="B328" s="4" t="str">
        <f ca="1"/>
        <v/>
      </c>
      <c r="C328" s="4" t="str">
        <f ca="1"/>
        <v/>
      </c>
      <c r="D328" s="4" t="str">
        <f ca="1"/>
        <v/>
      </c>
      <c r="E328" s="4" t="str">
        <f ca="1"/>
        <v/>
      </c>
      <c r="F328" s="2" t="str">
        <f ca="1"/>
        <v/>
      </c>
      <c r="G328" s="2" t="str">
        <f ca="1"/>
        <v/>
      </c>
      <c r="H328" s="2" t="str">
        <f ca="1"/>
        <v/>
      </c>
      <c r="I328" s="2" t="str">
        <f ca="1"/>
        <v/>
      </c>
      <c r="J328" s="2" t="str">
        <f ca="1"/>
        <v/>
      </c>
      <c r="K328" s="2" t="str">
        <f ca="1"/>
        <v/>
      </c>
      <c r="L328" s="4" t="str">
        <f ca="1"/>
        <v/>
      </c>
      <c r="M328" s="4" t="str">
        <f ca="1"/>
        <v/>
      </c>
      <c r="N328" s="4" t="str">
        <f ca="1"/>
        <v/>
      </c>
      <c r="O328" s="4" t="str">
        <f ca="1"/>
        <v/>
      </c>
      <c r="P328" s="4" t="str">
        <f ca="1"/>
        <v/>
      </c>
      <c r="Q328" s="4" t="str">
        <f ca="1"/>
        <v/>
      </c>
    </row>
    <row r="329" spans="2:17" x14ac:dyDescent="0.2">
      <c r="B329" s="4" t="str">
        <f ca="1"/>
        <v/>
      </c>
      <c r="C329" s="4" t="str">
        <f ca="1"/>
        <v/>
      </c>
      <c r="D329" s="4" t="str">
        <f ca="1"/>
        <v/>
      </c>
      <c r="E329" s="4" t="str">
        <f ca="1"/>
        <v/>
      </c>
      <c r="F329" s="2" t="str">
        <f ca="1"/>
        <v/>
      </c>
      <c r="G329" s="2" t="str">
        <f ca="1"/>
        <v/>
      </c>
      <c r="H329" s="2" t="str">
        <f ca="1"/>
        <v/>
      </c>
      <c r="I329" s="2" t="str">
        <f ca="1"/>
        <v/>
      </c>
      <c r="J329" s="2" t="str">
        <f ca="1"/>
        <v/>
      </c>
      <c r="K329" s="2" t="str">
        <f ca="1"/>
        <v/>
      </c>
      <c r="L329" s="4" t="str">
        <f ca="1"/>
        <v/>
      </c>
      <c r="M329" s="4" t="str">
        <f ca="1"/>
        <v/>
      </c>
      <c r="N329" s="4" t="str">
        <f ca="1"/>
        <v/>
      </c>
      <c r="O329" s="4" t="str">
        <f ca="1"/>
        <v/>
      </c>
      <c r="P329" s="4" t="str">
        <f ca="1"/>
        <v/>
      </c>
      <c r="Q329" s="4" t="str">
        <f ca="1"/>
        <v/>
      </c>
    </row>
    <row r="330" spans="2:17" x14ac:dyDescent="0.2">
      <c r="B330" s="4" t="str">
        <f ca="1"/>
        <v/>
      </c>
      <c r="C330" s="4" t="str">
        <f ca="1"/>
        <v/>
      </c>
      <c r="D330" s="4" t="str">
        <f ca="1"/>
        <v/>
      </c>
      <c r="E330" s="4" t="str">
        <f ca="1"/>
        <v/>
      </c>
      <c r="F330" s="2" t="str">
        <f ca="1"/>
        <v/>
      </c>
      <c r="G330" s="2" t="str">
        <f ca="1"/>
        <v/>
      </c>
      <c r="H330" s="2" t="str">
        <f ca="1"/>
        <v/>
      </c>
      <c r="I330" s="2" t="str">
        <f ca="1"/>
        <v/>
      </c>
      <c r="J330" s="2" t="str">
        <f ca="1"/>
        <v/>
      </c>
      <c r="K330" s="2" t="str">
        <f ca="1"/>
        <v/>
      </c>
      <c r="L330" s="4" t="str">
        <f ca="1"/>
        <v/>
      </c>
      <c r="M330" s="4" t="str">
        <f ca="1"/>
        <v/>
      </c>
      <c r="N330" s="4" t="str">
        <f ca="1"/>
        <v/>
      </c>
      <c r="O330" s="4" t="str">
        <f ca="1"/>
        <v/>
      </c>
      <c r="P330" s="4" t="str">
        <f ca="1"/>
        <v/>
      </c>
      <c r="Q330" s="4" t="str">
        <f ca="1"/>
        <v/>
      </c>
    </row>
    <row r="331" spans="2:17" x14ac:dyDescent="0.2">
      <c r="B331" s="4" t="str">
        <f ca="1"/>
        <v/>
      </c>
      <c r="C331" s="4" t="str">
        <f ca="1"/>
        <v/>
      </c>
      <c r="D331" s="4" t="str">
        <f ca="1"/>
        <v/>
      </c>
      <c r="E331" s="4" t="str">
        <f ca="1"/>
        <v/>
      </c>
      <c r="F331" s="2" t="str">
        <f ca="1"/>
        <v/>
      </c>
      <c r="G331" s="2" t="str">
        <f ca="1"/>
        <v/>
      </c>
      <c r="H331" s="2" t="str">
        <f ca="1"/>
        <v/>
      </c>
      <c r="I331" s="2" t="str">
        <f ca="1"/>
        <v/>
      </c>
      <c r="J331" s="2" t="str">
        <f ca="1"/>
        <v/>
      </c>
      <c r="K331" s="2" t="str">
        <f ca="1"/>
        <v/>
      </c>
      <c r="L331" s="4" t="str">
        <f ca="1"/>
        <v/>
      </c>
      <c r="M331" s="4" t="str">
        <f ca="1"/>
        <v/>
      </c>
      <c r="N331" s="4" t="str">
        <f ca="1"/>
        <v/>
      </c>
      <c r="O331" s="4" t="str">
        <f ca="1"/>
        <v/>
      </c>
      <c r="P331" s="4" t="str">
        <f ca="1"/>
        <v/>
      </c>
      <c r="Q331" s="4" t="str">
        <f ca="1"/>
        <v/>
      </c>
    </row>
    <row r="332" spans="2:17" x14ac:dyDescent="0.2">
      <c r="B332" s="4" t="str">
        <f ca="1"/>
        <v/>
      </c>
      <c r="C332" s="4" t="str">
        <f ca="1"/>
        <v/>
      </c>
      <c r="D332" s="4" t="str">
        <f ca="1"/>
        <v/>
      </c>
      <c r="E332" s="4" t="str">
        <f ca="1"/>
        <v/>
      </c>
      <c r="F332" s="2" t="str">
        <f ca="1"/>
        <v/>
      </c>
      <c r="G332" s="2" t="str">
        <f ca="1"/>
        <v/>
      </c>
      <c r="H332" s="2" t="str">
        <f ca="1"/>
        <v/>
      </c>
      <c r="I332" s="2" t="str">
        <f ca="1"/>
        <v/>
      </c>
      <c r="J332" s="2" t="str">
        <f ca="1"/>
        <v/>
      </c>
      <c r="K332" s="2" t="str">
        <f ca="1"/>
        <v/>
      </c>
      <c r="L332" s="4" t="str">
        <f ca="1"/>
        <v/>
      </c>
      <c r="M332" s="4" t="str">
        <f ca="1"/>
        <v/>
      </c>
      <c r="N332" s="4" t="str">
        <f ca="1"/>
        <v/>
      </c>
      <c r="O332" s="4" t="str">
        <f ca="1"/>
        <v/>
      </c>
      <c r="P332" s="4" t="str">
        <f ca="1"/>
        <v/>
      </c>
      <c r="Q332" s="4" t="str">
        <f ca="1"/>
        <v/>
      </c>
    </row>
    <row r="333" spans="2:17" x14ac:dyDescent="0.2">
      <c r="B333" s="4" t="str">
        <f ca="1"/>
        <v/>
      </c>
      <c r="C333" s="4" t="str">
        <f ca="1"/>
        <v/>
      </c>
      <c r="D333" s="4" t="str">
        <f ca="1"/>
        <v/>
      </c>
      <c r="E333" s="4" t="str">
        <f ca="1"/>
        <v/>
      </c>
      <c r="F333" s="2" t="str">
        <f ca="1"/>
        <v/>
      </c>
      <c r="G333" s="2" t="str">
        <f ca="1"/>
        <v/>
      </c>
      <c r="H333" s="2" t="str">
        <f ca="1"/>
        <v/>
      </c>
      <c r="I333" s="2" t="str">
        <f ca="1"/>
        <v/>
      </c>
      <c r="J333" s="2" t="str">
        <f ca="1"/>
        <v/>
      </c>
      <c r="K333" s="2" t="str">
        <f ca="1"/>
        <v/>
      </c>
      <c r="L333" s="4" t="str">
        <f ca="1"/>
        <v/>
      </c>
      <c r="M333" s="4" t="str">
        <f ca="1"/>
        <v/>
      </c>
      <c r="N333" s="4" t="str">
        <f ca="1"/>
        <v/>
      </c>
      <c r="O333" s="4" t="str">
        <f ca="1"/>
        <v/>
      </c>
      <c r="P333" s="4" t="str">
        <f ca="1"/>
        <v/>
      </c>
      <c r="Q333" s="4" t="str">
        <f ca="1"/>
        <v/>
      </c>
    </row>
    <row r="334" spans="2:17" x14ac:dyDescent="0.2">
      <c r="B334" s="4" t="str">
        <f ca="1"/>
        <v/>
      </c>
      <c r="C334" s="4" t="str">
        <f ca="1"/>
        <v/>
      </c>
      <c r="D334" s="4" t="str">
        <f ca="1"/>
        <v/>
      </c>
      <c r="E334" s="4" t="str">
        <f ca="1"/>
        <v/>
      </c>
      <c r="F334" s="2" t="str">
        <f ca="1"/>
        <v/>
      </c>
      <c r="G334" s="2" t="str">
        <f ca="1"/>
        <v/>
      </c>
      <c r="H334" s="2" t="str">
        <f ca="1"/>
        <v/>
      </c>
      <c r="I334" s="2" t="str">
        <f ca="1"/>
        <v/>
      </c>
      <c r="J334" s="2" t="str">
        <f ca="1"/>
        <v/>
      </c>
      <c r="K334" s="2" t="str">
        <f ca="1"/>
        <v/>
      </c>
      <c r="L334" s="4" t="str">
        <f ca="1"/>
        <v/>
      </c>
      <c r="M334" s="4" t="str">
        <f ca="1"/>
        <v/>
      </c>
      <c r="N334" s="4" t="str">
        <f ca="1"/>
        <v/>
      </c>
      <c r="O334" s="4" t="str">
        <f ca="1"/>
        <v/>
      </c>
      <c r="P334" s="4" t="str">
        <f ca="1"/>
        <v/>
      </c>
      <c r="Q334" s="4" t="str">
        <f ca="1"/>
        <v/>
      </c>
    </row>
    <row r="335" spans="2:17" x14ac:dyDescent="0.2">
      <c r="B335" s="4" t="str">
        <f ca="1"/>
        <v/>
      </c>
      <c r="C335" s="4" t="str">
        <f ca="1"/>
        <v/>
      </c>
      <c r="D335" s="4" t="str">
        <f ca="1"/>
        <v/>
      </c>
      <c r="E335" s="4" t="str">
        <f ca="1"/>
        <v/>
      </c>
      <c r="F335" s="2" t="str">
        <f ca="1"/>
        <v/>
      </c>
      <c r="G335" s="2" t="str">
        <f ca="1"/>
        <v/>
      </c>
      <c r="H335" s="2" t="str">
        <f ca="1"/>
        <v/>
      </c>
      <c r="I335" s="2" t="str">
        <f ca="1"/>
        <v/>
      </c>
      <c r="J335" s="2" t="str">
        <f ca="1"/>
        <v/>
      </c>
      <c r="K335" s="2" t="str">
        <f ca="1"/>
        <v/>
      </c>
      <c r="L335" s="4" t="str">
        <f ca="1"/>
        <v/>
      </c>
      <c r="M335" s="4" t="str">
        <f ca="1"/>
        <v/>
      </c>
      <c r="N335" s="4" t="str">
        <f ca="1"/>
        <v/>
      </c>
      <c r="O335" s="4" t="str">
        <f ca="1"/>
        <v/>
      </c>
      <c r="P335" s="4" t="str">
        <f ca="1"/>
        <v/>
      </c>
      <c r="Q335" s="4" t="str">
        <f ca="1"/>
        <v/>
      </c>
    </row>
    <row r="336" spans="2:17" x14ac:dyDescent="0.2">
      <c r="B336" s="4" t="str">
        <f ca="1"/>
        <v/>
      </c>
      <c r="C336" s="4" t="str">
        <f ca="1"/>
        <v/>
      </c>
      <c r="D336" s="4" t="str">
        <f ca="1"/>
        <v/>
      </c>
      <c r="E336" s="4" t="str">
        <f ca="1"/>
        <v/>
      </c>
      <c r="F336" s="2" t="str">
        <f ca="1"/>
        <v/>
      </c>
      <c r="G336" s="2" t="str">
        <f ca="1"/>
        <v/>
      </c>
      <c r="H336" s="2" t="str">
        <f ca="1"/>
        <v/>
      </c>
      <c r="I336" s="2" t="str">
        <f ca="1"/>
        <v/>
      </c>
      <c r="J336" s="2" t="str">
        <f ca="1"/>
        <v/>
      </c>
      <c r="K336" s="2" t="str">
        <f ca="1"/>
        <v/>
      </c>
      <c r="L336" s="4" t="str">
        <f ca="1"/>
        <v/>
      </c>
      <c r="M336" s="4" t="str">
        <f ca="1"/>
        <v/>
      </c>
      <c r="N336" s="4" t="str">
        <f ca="1"/>
        <v/>
      </c>
      <c r="O336" s="4" t="str">
        <f ca="1"/>
        <v/>
      </c>
      <c r="P336" s="4" t="str">
        <f ca="1"/>
        <v/>
      </c>
      <c r="Q336" s="4" t="str">
        <f ca="1"/>
        <v/>
      </c>
    </row>
    <row r="337" spans="2:17" x14ac:dyDescent="0.2">
      <c r="B337" s="4" t="str">
        <f ca="1"/>
        <v/>
      </c>
      <c r="C337" s="4" t="str">
        <f ca="1"/>
        <v/>
      </c>
      <c r="D337" s="4" t="str">
        <f ca="1"/>
        <v/>
      </c>
      <c r="E337" s="4" t="str">
        <f ca="1"/>
        <v/>
      </c>
      <c r="F337" s="2" t="str">
        <f ca="1"/>
        <v/>
      </c>
      <c r="G337" s="2" t="str">
        <f ca="1"/>
        <v/>
      </c>
      <c r="H337" s="2" t="str">
        <f ca="1"/>
        <v/>
      </c>
      <c r="I337" s="2" t="str">
        <f ca="1"/>
        <v/>
      </c>
      <c r="J337" s="2" t="str">
        <f ca="1"/>
        <v/>
      </c>
      <c r="K337" s="2" t="str">
        <f ca="1"/>
        <v/>
      </c>
      <c r="L337" s="4" t="str">
        <f ca="1"/>
        <v/>
      </c>
      <c r="M337" s="4" t="str">
        <f ca="1"/>
        <v/>
      </c>
      <c r="N337" s="4" t="str">
        <f ca="1"/>
        <v/>
      </c>
      <c r="O337" s="4" t="str">
        <f ca="1"/>
        <v/>
      </c>
      <c r="P337" s="4" t="str">
        <f ca="1"/>
        <v/>
      </c>
      <c r="Q337" s="4" t="str">
        <f ca="1"/>
        <v/>
      </c>
    </row>
    <row r="338" spans="2:17" x14ac:dyDescent="0.2">
      <c r="B338" s="4" t="str">
        <f ca="1"/>
        <v/>
      </c>
      <c r="C338" s="4" t="str">
        <f ca="1"/>
        <v/>
      </c>
      <c r="D338" s="4" t="str">
        <f ca="1"/>
        <v/>
      </c>
      <c r="E338" s="4" t="str">
        <f ca="1"/>
        <v/>
      </c>
      <c r="F338" s="2" t="str">
        <f ca="1"/>
        <v/>
      </c>
      <c r="G338" s="2" t="str">
        <f ca="1"/>
        <v/>
      </c>
      <c r="H338" s="2" t="str">
        <f ca="1"/>
        <v/>
      </c>
      <c r="I338" s="2" t="str">
        <f ca="1"/>
        <v/>
      </c>
      <c r="J338" s="2" t="str">
        <f ca="1"/>
        <v/>
      </c>
      <c r="K338" s="2" t="str">
        <f ca="1"/>
        <v/>
      </c>
      <c r="L338" s="4" t="str">
        <f ca="1"/>
        <v/>
      </c>
      <c r="M338" s="4" t="str">
        <f ca="1"/>
        <v/>
      </c>
      <c r="N338" s="4" t="str">
        <f ca="1"/>
        <v/>
      </c>
      <c r="O338" s="4" t="str">
        <f ca="1"/>
        <v/>
      </c>
      <c r="P338" s="4" t="str">
        <f ca="1"/>
        <v/>
      </c>
      <c r="Q338" s="4" t="str">
        <f ca="1"/>
        <v/>
      </c>
    </row>
    <row r="339" spans="2:17" x14ac:dyDescent="0.2">
      <c r="B339" s="4" t="str">
        <f ca="1"/>
        <v/>
      </c>
      <c r="C339" s="4" t="str">
        <f ca="1"/>
        <v/>
      </c>
      <c r="D339" s="4" t="str">
        <f ca="1"/>
        <v/>
      </c>
      <c r="E339" s="4" t="str">
        <f ca="1"/>
        <v/>
      </c>
      <c r="F339" s="2" t="str">
        <f ca="1"/>
        <v/>
      </c>
      <c r="G339" s="2" t="str">
        <f ca="1"/>
        <v/>
      </c>
      <c r="H339" s="2" t="str">
        <f ca="1"/>
        <v/>
      </c>
      <c r="I339" s="2" t="str">
        <f ca="1"/>
        <v/>
      </c>
      <c r="J339" s="2" t="str">
        <f ca="1"/>
        <v/>
      </c>
      <c r="K339" s="2" t="str">
        <f ca="1"/>
        <v/>
      </c>
      <c r="L339" s="4" t="str">
        <f ca="1"/>
        <v/>
      </c>
      <c r="M339" s="4" t="str">
        <f ca="1"/>
        <v/>
      </c>
      <c r="N339" s="4" t="str">
        <f ca="1"/>
        <v/>
      </c>
      <c r="O339" s="4" t="str">
        <f ca="1"/>
        <v/>
      </c>
      <c r="P339" s="4" t="str">
        <f ca="1"/>
        <v/>
      </c>
      <c r="Q339" s="4" t="str">
        <f ca="1"/>
        <v/>
      </c>
    </row>
    <row r="340" spans="2:17" x14ac:dyDescent="0.2">
      <c r="B340" s="4" t="str">
        <f ca="1"/>
        <v/>
      </c>
      <c r="C340" s="4" t="str">
        <f ca="1"/>
        <v/>
      </c>
      <c r="D340" s="4" t="str">
        <f ca="1"/>
        <v/>
      </c>
      <c r="E340" s="4" t="str">
        <f ca="1"/>
        <v/>
      </c>
      <c r="F340" s="2" t="str">
        <f ca="1"/>
        <v/>
      </c>
      <c r="G340" s="2" t="str">
        <f ca="1"/>
        <v/>
      </c>
      <c r="H340" s="2" t="str">
        <f ca="1"/>
        <v/>
      </c>
      <c r="I340" s="2" t="str">
        <f ca="1"/>
        <v/>
      </c>
      <c r="J340" s="2" t="str">
        <f ca="1"/>
        <v/>
      </c>
      <c r="K340" s="2" t="str">
        <f ca="1"/>
        <v/>
      </c>
      <c r="L340" s="4" t="str">
        <f ca="1"/>
        <v/>
      </c>
      <c r="M340" s="4" t="str">
        <f ca="1"/>
        <v/>
      </c>
      <c r="N340" s="4" t="str">
        <f ca="1"/>
        <v/>
      </c>
      <c r="O340" s="4" t="str">
        <f ca="1"/>
        <v/>
      </c>
      <c r="P340" s="4" t="str">
        <f ca="1"/>
        <v/>
      </c>
      <c r="Q340" s="4" t="str">
        <f ca="1"/>
        <v/>
      </c>
    </row>
    <row r="341" spans="2:17" x14ac:dyDescent="0.2">
      <c r="B341" s="4" t="str">
        <f ca="1"/>
        <v/>
      </c>
      <c r="C341" s="4" t="str">
        <f ca="1"/>
        <v/>
      </c>
      <c r="D341" s="4" t="str">
        <f ca="1"/>
        <v/>
      </c>
      <c r="E341" s="4" t="str">
        <f ca="1"/>
        <v/>
      </c>
      <c r="F341" s="2" t="str">
        <f ca="1"/>
        <v/>
      </c>
      <c r="G341" s="2" t="str">
        <f ca="1"/>
        <v/>
      </c>
      <c r="H341" s="2" t="str">
        <f ca="1"/>
        <v/>
      </c>
      <c r="I341" s="2" t="str">
        <f ca="1"/>
        <v/>
      </c>
      <c r="J341" s="2" t="str">
        <f ca="1"/>
        <v/>
      </c>
      <c r="K341" s="2" t="str">
        <f ca="1"/>
        <v/>
      </c>
      <c r="L341" s="4" t="str">
        <f ca="1"/>
        <v/>
      </c>
      <c r="M341" s="4" t="str">
        <f ca="1"/>
        <v/>
      </c>
      <c r="N341" s="4" t="str">
        <f ca="1"/>
        <v/>
      </c>
      <c r="O341" s="4" t="str">
        <f ca="1"/>
        <v/>
      </c>
      <c r="P341" s="4" t="str">
        <f ca="1"/>
        <v/>
      </c>
      <c r="Q341" s="4" t="str">
        <f ca="1"/>
        <v/>
      </c>
    </row>
    <row r="342" spans="2:17" x14ac:dyDescent="0.2">
      <c r="B342" s="4" t="str">
        <f ca="1"/>
        <v/>
      </c>
      <c r="C342" s="4" t="str">
        <f ca="1"/>
        <v/>
      </c>
      <c r="D342" s="4" t="str">
        <f ca="1"/>
        <v/>
      </c>
      <c r="E342" s="4" t="str">
        <f ca="1"/>
        <v/>
      </c>
      <c r="F342" s="2" t="str">
        <f ca="1"/>
        <v/>
      </c>
      <c r="G342" s="2" t="str">
        <f ca="1"/>
        <v/>
      </c>
      <c r="H342" s="2" t="str">
        <f ca="1"/>
        <v/>
      </c>
      <c r="I342" s="2" t="str">
        <f ca="1"/>
        <v/>
      </c>
      <c r="J342" s="2" t="str">
        <f ca="1"/>
        <v/>
      </c>
      <c r="K342" s="2" t="str">
        <f ca="1"/>
        <v/>
      </c>
      <c r="L342" s="4" t="str">
        <f ca="1"/>
        <v/>
      </c>
      <c r="M342" s="4" t="str">
        <f ca="1"/>
        <v/>
      </c>
      <c r="N342" s="4" t="str">
        <f ca="1"/>
        <v/>
      </c>
      <c r="O342" s="4" t="str">
        <f ca="1"/>
        <v/>
      </c>
      <c r="P342" s="4" t="str">
        <f ca="1"/>
        <v/>
      </c>
      <c r="Q342" s="4" t="str">
        <f ca="1"/>
        <v/>
      </c>
    </row>
    <row r="343" spans="2:17" x14ac:dyDescent="0.2">
      <c r="B343" s="4" t="str">
        <f ca="1"/>
        <v/>
      </c>
      <c r="C343" s="4" t="str">
        <f ca="1"/>
        <v/>
      </c>
      <c r="D343" s="4" t="str">
        <f ca="1"/>
        <v/>
      </c>
      <c r="E343" s="4" t="str">
        <f ca="1"/>
        <v/>
      </c>
      <c r="F343" s="2" t="str">
        <f ca="1"/>
        <v/>
      </c>
      <c r="G343" s="2" t="str">
        <f ca="1"/>
        <v/>
      </c>
      <c r="H343" s="2" t="str">
        <f ca="1"/>
        <v/>
      </c>
      <c r="I343" s="2" t="str">
        <f ca="1"/>
        <v/>
      </c>
      <c r="J343" s="2" t="str">
        <f ca="1"/>
        <v/>
      </c>
      <c r="K343" s="2" t="str">
        <f ca="1"/>
        <v/>
      </c>
      <c r="L343" s="4" t="str">
        <f ca="1"/>
        <v/>
      </c>
      <c r="M343" s="4" t="str">
        <f ca="1"/>
        <v/>
      </c>
      <c r="N343" s="4" t="str">
        <f ca="1"/>
        <v/>
      </c>
      <c r="O343" s="4" t="str">
        <f ca="1"/>
        <v/>
      </c>
      <c r="P343" s="4" t="str">
        <f ca="1"/>
        <v/>
      </c>
      <c r="Q343" s="4" t="str">
        <f ca="1"/>
        <v/>
      </c>
    </row>
    <row r="344" spans="2:17" x14ac:dyDescent="0.2">
      <c r="B344" s="4" t="str">
        <f ca="1"/>
        <v/>
      </c>
      <c r="C344" s="4" t="str">
        <f ca="1"/>
        <v/>
      </c>
      <c r="D344" s="4" t="str">
        <f ca="1"/>
        <v/>
      </c>
      <c r="E344" s="4" t="str">
        <f ca="1"/>
        <v/>
      </c>
      <c r="F344" s="2" t="str">
        <f ca="1"/>
        <v/>
      </c>
      <c r="G344" s="2" t="str">
        <f ca="1"/>
        <v/>
      </c>
      <c r="H344" s="2" t="str">
        <f ca="1"/>
        <v/>
      </c>
      <c r="I344" s="2" t="str">
        <f ca="1"/>
        <v/>
      </c>
      <c r="J344" s="2" t="str">
        <f ca="1"/>
        <v/>
      </c>
      <c r="K344" s="2" t="str">
        <f ca="1"/>
        <v/>
      </c>
      <c r="L344" s="4" t="str">
        <f ca="1"/>
        <v/>
      </c>
      <c r="M344" s="4" t="str">
        <f ca="1"/>
        <v/>
      </c>
      <c r="N344" s="4" t="str">
        <f ca="1"/>
        <v/>
      </c>
      <c r="O344" s="4" t="str">
        <f ca="1"/>
        <v/>
      </c>
      <c r="P344" s="4" t="str">
        <f ca="1"/>
        <v/>
      </c>
      <c r="Q344" s="4" t="str">
        <f ca="1"/>
        <v/>
      </c>
    </row>
    <row r="345" spans="2:17" x14ac:dyDescent="0.2">
      <c r="B345" s="4" t="str">
        <f ca="1"/>
        <v/>
      </c>
      <c r="C345" s="4" t="str">
        <f ca="1"/>
        <v/>
      </c>
      <c r="D345" s="4" t="str">
        <f ca="1"/>
        <v/>
      </c>
      <c r="E345" s="4" t="str">
        <f ca="1"/>
        <v/>
      </c>
      <c r="F345" s="2" t="str">
        <f ca="1"/>
        <v/>
      </c>
      <c r="G345" s="2" t="str">
        <f ca="1"/>
        <v/>
      </c>
      <c r="H345" s="2" t="str">
        <f ca="1"/>
        <v/>
      </c>
      <c r="I345" s="2" t="str">
        <f ca="1"/>
        <v/>
      </c>
      <c r="J345" s="2" t="str">
        <f ca="1"/>
        <v/>
      </c>
      <c r="K345" s="2" t="str">
        <f ca="1"/>
        <v/>
      </c>
      <c r="L345" s="4" t="str">
        <f ca="1"/>
        <v/>
      </c>
      <c r="M345" s="4" t="str">
        <f ca="1"/>
        <v/>
      </c>
      <c r="N345" s="4" t="str">
        <f ca="1"/>
        <v/>
      </c>
      <c r="O345" s="4" t="str">
        <f ca="1"/>
        <v/>
      </c>
      <c r="P345" s="4" t="str">
        <f ca="1"/>
        <v/>
      </c>
      <c r="Q345" s="4" t="str">
        <f ca="1"/>
        <v/>
      </c>
    </row>
    <row r="346" spans="2:17" x14ac:dyDescent="0.2">
      <c r="B346" s="4" t="str">
        <f ca="1"/>
        <v/>
      </c>
      <c r="C346" s="4" t="str">
        <f ca="1"/>
        <v/>
      </c>
      <c r="D346" s="4" t="str">
        <f ca="1"/>
        <v/>
      </c>
      <c r="E346" s="4" t="str">
        <f ca="1"/>
        <v/>
      </c>
      <c r="F346" s="2" t="str">
        <f ca="1"/>
        <v/>
      </c>
      <c r="G346" s="2" t="str">
        <f ca="1"/>
        <v/>
      </c>
      <c r="H346" s="2" t="str">
        <f ca="1"/>
        <v/>
      </c>
      <c r="I346" s="2" t="str">
        <f ca="1"/>
        <v/>
      </c>
      <c r="J346" s="2" t="str">
        <f ca="1"/>
        <v/>
      </c>
      <c r="K346" s="2" t="str">
        <f ca="1"/>
        <v/>
      </c>
      <c r="L346" s="4" t="str">
        <f ca="1"/>
        <v/>
      </c>
      <c r="M346" s="4" t="str">
        <f ca="1"/>
        <v/>
      </c>
      <c r="N346" s="4" t="str">
        <f ca="1"/>
        <v/>
      </c>
      <c r="O346" s="4" t="str">
        <f ca="1"/>
        <v/>
      </c>
      <c r="P346" s="4" t="str">
        <f ca="1"/>
        <v/>
      </c>
      <c r="Q346" s="4" t="str">
        <f ca="1"/>
        <v/>
      </c>
    </row>
    <row r="347" spans="2:17" x14ac:dyDescent="0.2">
      <c r="B347" s="4" t="str">
        <f ca="1"/>
        <v/>
      </c>
      <c r="C347" s="4" t="str">
        <f ca="1"/>
        <v/>
      </c>
      <c r="D347" s="4" t="str">
        <f ca="1"/>
        <v/>
      </c>
      <c r="E347" s="4" t="str">
        <f ca="1"/>
        <v/>
      </c>
      <c r="F347" s="2" t="str">
        <f ca="1"/>
        <v/>
      </c>
      <c r="G347" s="2" t="str">
        <f ca="1"/>
        <v/>
      </c>
      <c r="H347" s="2" t="str">
        <f ca="1"/>
        <v/>
      </c>
      <c r="I347" s="2" t="str">
        <f ca="1"/>
        <v/>
      </c>
      <c r="J347" s="2" t="str">
        <f ca="1"/>
        <v/>
      </c>
      <c r="K347" s="2" t="str">
        <f ca="1"/>
        <v/>
      </c>
      <c r="L347" s="4" t="str">
        <f ca="1"/>
        <v/>
      </c>
      <c r="M347" s="4" t="str">
        <f ca="1"/>
        <v/>
      </c>
      <c r="N347" s="4" t="str">
        <f ca="1"/>
        <v/>
      </c>
      <c r="O347" s="4" t="str">
        <f ca="1"/>
        <v/>
      </c>
      <c r="P347" s="4" t="str">
        <f ca="1"/>
        <v/>
      </c>
      <c r="Q347" s="4" t="str">
        <f ca="1"/>
        <v/>
      </c>
    </row>
    <row r="348" spans="2:17" x14ac:dyDescent="0.2">
      <c r="B348" s="4" t="str">
        <f ca="1"/>
        <v/>
      </c>
      <c r="C348" s="4" t="str">
        <f ca="1"/>
        <v/>
      </c>
      <c r="D348" s="4" t="str">
        <f ca="1"/>
        <v/>
      </c>
      <c r="E348" s="4" t="str">
        <f ca="1"/>
        <v/>
      </c>
      <c r="F348" s="2" t="str">
        <f ca="1"/>
        <v/>
      </c>
      <c r="G348" s="2" t="str">
        <f ca="1"/>
        <v/>
      </c>
      <c r="H348" s="2" t="str">
        <f ca="1"/>
        <v/>
      </c>
      <c r="I348" s="2" t="str">
        <f ca="1"/>
        <v/>
      </c>
      <c r="J348" s="2" t="str">
        <f ca="1"/>
        <v/>
      </c>
      <c r="K348" s="2" t="str">
        <f ca="1"/>
        <v/>
      </c>
      <c r="L348" s="4" t="str">
        <f ca="1"/>
        <v/>
      </c>
      <c r="M348" s="4" t="str">
        <f ca="1"/>
        <v/>
      </c>
      <c r="N348" s="4" t="str">
        <f ca="1"/>
        <v/>
      </c>
      <c r="O348" s="4" t="str">
        <f ca="1"/>
        <v/>
      </c>
      <c r="P348" s="4" t="str">
        <f ca="1"/>
        <v/>
      </c>
      <c r="Q348" s="4" t="str">
        <f ca="1"/>
        <v/>
      </c>
    </row>
    <row r="349" spans="2:17" x14ac:dyDescent="0.2">
      <c r="B349" s="4" t="str">
        <f ca="1"/>
        <v/>
      </c>
      <c r="C349" s="4" t="str">
        <f ca="1"/>
        <v/>
      </c>
      <c r="D349" s="4" t="str">
        <f ca="1"/>
        <v/>
      </c>
      <c r="E349" s="4" t="str">
        <f ca="1"/>
        <v/>
      </c>
      <c r="F349" s="2" t="str">
        <f ca="1"/>
        <v/>
      </c>
      <c r="G349" s="2" t="str">
        <f ca="1"/>
        <v/>
      </c>
      <c r="H349" s="2" t="str">
        <f ca="1"/>
        <v/>
      </c>
      <c r="I349" s="2" t="str">
        <f ca="1"/>
        <v/>
      </c>
      <c r="J349" s="2" t="str">
        <f ca="1"/>
        <v/>
      </c>
      <c r="K349" s="2" t="str">
        <f ca="1"/>
        <v/>
      </c>
      <c r="L349" s="4" t="str">
        <f ca="1"/>
        <v/>
      </c>
      <c r="M349" s="4" t="str">
        <f ca="1"/>
        <v/>
      </c>
      <c r="N349" s="4" t="str">
        <f ca="1"/>
        <v/>
      </c>
      <c r="O349" s="4" t="str">
        <f ca="1"/>
        <v/>
      </c>
      <c r="P349" s="4" t="str">
        <f ca="1"/>
        <v/>
      </c>
      <c r="Q349" s="4" t="str">
        <f ca="1"/>
        <v/>
      </c>
    </row>
    <row r="350" spans="2:17" x14ac:dyDescent="0.2">
      <c r="B350" s="4" t="str">
        <f ca="1"/>
        <v/>
      </c>
      <c r="C350" s="4" t="str">
        <f ca="1"/>
        <v/>
      </c>
      <c r="D350" s="4" t="str">
        <f ca="1"/>
        <v/>
      </c>
      <c r="E350" s="4" t="str">
        <f ca="1"/>
        <v/>
      </c>
      <c r="F350" s="2" t="str">
        <f ca="1"/>
        <v/>
      </c>
      <c r="G350" s="2" t="str">
        <f ca="1"/>
        <v/>
      </c>
      <c r="H350" s="2" t="str">
        <f ca="1"/>
        <v/>
      </c>
      <c r="I350" s="2" t="str">
        <f ca="1"/>
        <v/>
      </c>
      <c r="J350" s="2" t="str">
        <f ca="1"/>
        <v/>
      </c>
      <c r="K350" s="2" t="str">
        <f ca="1"/>
        <v/>
      </c>
      <c r="L350" s="4" t="str">
        <f ca="1"/>
        <v/>
      </c>
      <c r="M350" s="4" t="str">
        <f ca="1"/>
        <v/>
      </c>
      <c r="N350" s="4" t="str">
        <f ca="1"/>
        <v/>
      </c>
      <c r="O350" s="4" t="str">
        <f ca="1"/>
        <v/>
      </c>
      <c r="P350" s="4" t="str">
        <f ca="1"/>
        <v/>
      </c>
      <c r="Q350" s="4" t="str">
        <f ca="1"/>
        <v/>
      </c>
    </row>
    <row r="351" spans="2:17" x14ac:dyDescent="0.2">
      <c r="B351" s="4" t="str">
        <f ca="1"/>
        <v/>
      </c>
      <c r="C351" s="4" t="str">
        <f ca="1"/>
        <v/>
      </c>
      <c r="D351" s="4" t="str">
        <f ca="1"/>
        <v/>
      </c>
      <c r="E351" s="4" t="str">
        <f ca="1"/>
        <v/>
      </c>
      <c r="F351" s="2" t="str">
        <f ca="1"/>
        <v/>
      </c>
      <c r="G351" s="2" t="str">
        <f ca="1"/>
        <v/>
      </c>
      <c r="H351" s="2" t="str">
        <f ca="1"/>
        <v/>
      </c>
      <c r="I351" s="2" t="str">
        <f ca="1"/>
        <v/>
      </c>
      <c r="J351" s="2" t="str">
        <f ca="1"/>
        <v/>
      </c>
      <c r="K351" s="2" t="str">
        <f ca="1"/>
        <v/>
      </c>
      <c r="L351" s="4" t="str">
        <f ca="1"/>
        <v/>
      </c>
      <c r="M351" s="4" t="str">
        <f ca="1"/>
        <v/>
      </c>
      <c r="N351" s="4" t="str">
        <f ca="1"/>
        <v/>
      </c>
      <c r="O351" s="4" t="str">
        <f ca="1"/>
        <v/>
      </c>
      <c r="P351" s="4" t="str">
        <f ca="1"/>
        <v/>
      </c>
      <c r="Q351" s="4" t="str">
        <f ca="1"/>
        <v/>
      </c>
    </row>
    <row r="352" spans="2:17" x14ac:dyDescent="0.2">
      <c r="B352" s="4" t="str">
        <f ca="1"/>
        <v/>
      </c>
      <c r="C352" s="4" t="str">
        <f ca="1"/>
        <v/>
      </c>
      <c r="D352" s="4" t="str">
        <f ca="1"/>
        <v/>
      </c>
      <c r="E352" s="4" t="str">
        <f ca="1"/>
        <v/>
      </c>
      <c r="F352" s="2" t="str">
        <f ca="1"/>
        <v/>
      </c>
      <c r="G352" s="2" t="str">
        <f ca="1"/>
        <v/>
      </c>
      <c r="H352" s="2" t="str">
        <f ca="1"/>
        <v/>
      </c>
      <c r="I352" s="2" t="str">
        <f ca="1"/>
        <v/>
      </c>
      <c r="J352" s="2" t="str">
        <f ca="1"/>
        <v/>
      </c>
      <c r="K352" s="2" t="str">
        <f ca="1"/>
        <v/>
      </c>
      <c r="L352" s="4" t="str">
        <f ca="1"/>
        <v/>
      </c>
      <c r="M352" s="4" t="str">
        <f ca="1"/>
        <v/>
      </c>
      <c r="N352" s="4" t="str">
        <f ca="1"/>
        <v/>
      </c>
      <c r="O352" s="4" t="str">
        <f ca="1"/>
        <v/>
      </c>
      <c r="P352" s="4" t="str">
        <f ca="1"/>
        <v/>
      </c>
      <c r="Q352" s="4" t="str">
        <f ca="1"/>
        <v/>
      </c>
    </row>
    <row r="353" spans="2:17" x14ac:dyDescent="0.2">
      <c r="B353" s="4" t="str">
        <f ca="1"/>
        <v/>
      </c>
      <c r="C353" s="4" t="str">
        <f ca="1"/>
        <v/>
      </c>
      <c r="D353" s="4" t="str">
        <f ca="1"/>
        <v/>
      </c>
      <c r="E353" s="4" t="str">
        <f ca="1"/>
        <v/>
      </c>
      <c r="F353" s="2" t="str">
        <f ca="1"/>
        <v/>
      </c>
      <c r="G353" s="2" t="str">
        <f ca="1"/>
        <v/>
      </c>
      <c r="H353" s="2" t="str">
        <f ca="1"/>
        <v/>
      </c>
      <c r="I353" s="2" t="str">
        <f ca="1"/>
        <v/>
      </c>
      <c r="J353" s="2" t="str">
        <f ca="1"/>
        <v/>
      </c>
      <c r="K353" s="2" t="str">
        <f ca="1"/>
        <v/>
      </c>
      <c r="L353" s="4" t="str">
        <f ca="1"/>
        <v/>
      </c>
      <c r="M353" s="4" t="str">
        <f ca="1"/>
        <v/>
      </c>
      <c r="N353" s="4" t="str">
        <f ca="1"/>
        <v/>
      </c>
      <c r="O353" s="4" t="str">
        <f ca="1"/>
        <v/>
      </c>
      <c r="P353" s="4" t="str">
        <f ca="1"/>
        <v/>
      </c>
      <c r="Q353" s="4" t="str">
        <f ca="1"/>
        <v/>
      </c>
    </row>
    <row r="354" spans="2:17" x14ac:dyDescent="0.2">
      <c r="B354" s="4" t="str">
        <f ca="1"/>
        <v/>
      </c>
      <c r="C354" s="4" t="str">
        <f ca="1"/>
        <v/>
      </c>
      <c r="D354" s="4" t="str">
        <f ca="1"/>
        <v/>
      </c>
      <c r="E354" s="4" t="str">
        <f ca="1"/>
        <v/>
      </c>
      <c r="F354" s="2" t="str">
        <f ca="1"/>
        <v/>
      </c>
      <c r="G354" s="2" t="str">
        <f ca="1"/>
        <v/>
      </c>
      <c r="H354" s="2" t="str">
        <f ca="1"/>
        <v/>
      </c>
      <c r="I354" s="2" t="str">
        <f ca="1"/>
        <v/>
      </c>
      <c r="J354" s="2" t="str">
        <f ca="1"/>
        <v/>
      </c>
      <c r="K354" s="2" t="str">
        <f ca="1"/>
        <v/>
      </c>
      <c r="L354" s="4" t="str">
        <f ca="1"/>
        <v/>
      </c>
      <c r="M354" s="4" t="str">
        <f ca="1"/>
        <v/>
      </c>
      <c r="N354" s="4" t="str">
        <f ca="1"/>
        <v/>
      </c>
      <c r="O354" s="4" t="str">
        <f ca="1"/>
        <v/>
      </c>
      <c r="P354" s="4" t="str">
        <f ca="1"/>
        <v/>
      </c>
      <c r="Q354" s="4" t="str">
        <f ca="1"/>
        <v/>
      </c>
    </row>
    <row r="355" spans="2:17" x14ac:dyDescent="0.2">
      <c r="B355" s="4" t="str">
        <f ca="1"/>
        <v/>
      </c>
      <c r="C355" s="4" t="str">
        <f ca="1"/>
        <v/>
      </c>
      <c r="D355" s="4" t="str">
        <f ca="1"/>
        <v/>
      </c>
      <c r="E355" s="4" t="str">
        <f ca="1"/>
        <v/>
      </c>
      <c r="F355" s="2" t="str">
        <f ca="1"/>
        <v/>
      </c>
      <c r="G355" s="2" t="str">
        <f ca="1"/>
        <v/>
      </c>
      <c r="H355" s="2" t="str">
        <f ca="1"/>
        <v/>
      </c>
      <c r="I355" s="2" t="str">
        <f ca="1"/>
        <v/>
      </c>
      <c r="J355" s="2" t="str">
        <f ca="1"/>
        <v/>
      </c>
      <c r="K355" s="2" t="str">
        <f ca="1"/>
        <v/>
      </c>
      <c r="L355" s="4" t="str">
        <f ca="1"/>
        <v/>
      </c>
      <c r="M355" s="4" t="str">
        <f ca="1"/>
        <v/>
      </c>
      <c r="N355" s="4" t="str">
        <f ca="1"/>
        <v/>
      </c>
      <c r="O355" s="4" t="str">
        <f ca="1"/>
        <v/>
      </c>
      <c r="P355" s="4" t="str">
        <f ca="1"/>
        <v/>
      </c>
      <c r="Q355" s="4" t="str">
        <f ca="1"/>
        <v/>
      </c>
    </row>
    <row r="356" spans="2:17" x14ac:dyDescent="0.2">
      <c r="B356" s="4" t="str">
        <f ca="1"/>
        <v/>
      </c>
      <c r="C356" s="4" t="str">
        <f ca="1"/>
        <v/>
      </c>
      <c r="D356" s="4" t="str">
        <f ca="1"/>
        <v/>
      </c>
      <c r="E356" s="4" t="str">
        <f ca="1"/>
        <v/>
      </c>
      <c r="F356" s="2" t="str">
        <f ca="1"/>
        <v/>
      </c>
      <c r="G356" s="2" t="str">
        <f ca="1"/>
        <v/>
      </c>
      <c r="H356" s="2" t="str">
        <f ca="1"/>
        <v/>
      </c>
      <c r="I356" s="2" t="str">
        <f ca="1"/>
        <v/>
      </c>
      <c r="J356" s="2" t="str">
        <f ca="1"/>
        <v/>
      </c>
      <c r="K356" s="2" t="str">
        <f ca="1"/>
        <v/>
      </c>
      <c r="L356" s="4" t="str">
        <f ca="1"/>
        <v/>
      </c>
      <c r="M356" s="4" t="str">
        <f ca="1"/>
        <v/>
      </c>
      <c r="N356" s="4" t="str">
        <f ca="1"/>
        <v/>
      </c>
      <c r="O356" s="4" t="str">
        <f ca="1"/>
        <v/>
      </c>
      <c r="P356" s="4" t="str">
        <f ca="1"/>
        <v/>
      </c>
      <c r="Q356" s="4" t="str">
        <f ca="1"/>
        <v/>
      </c>
    </row>
    <row r="357" spans="2:17" x14ac:dyDescent="0.2">
      <c r="B357" s="4" t="str">
        <f ca="1"/>
        <v/>
      </c>
      <c r="C357" s="4" t="str">
        <f ca="1"/>
        <v/>
      </c>
      <c r="D357" s="4" t="str">
        <f ca="1"/>
        <v/>
      </c>
      <c r="E357" s="4" t="str">
        <f ca="1"/>
        <v/>
      </c>
      <c r="F357" s="2" t="str">
        <f ca="1"/>
        <v/>
      </c>
      <c r="G357" s="2" t="str">
        <f ca="1"/>
        <v/>
      </c>
      <c r="H357" s="2" t="str">
        <f ca="1"/>
        <v/>
      </c>
      <c r="I357" s="2" t="str">
        <f ca="1"/>
        <v/>
      </c>
      <c r="J357" s="2" t="str">
        <f ca="1"/>
        <v/>
      </c>
      <c r="K357" s="2" t="str">
        <f ca="1"/>
        <v/>
      </c>
      <c r="L357" s="4" t="str">
        <f ca="1"/>
        <v/>
      </c>
      <c r="M357" s="4" t="str">
        <f ca="1"/>
        <v/>
      </c>
      <c r="N357" s="4" t="str">
        <f ca="1"/>
        <v/>
      </c>
      <c r="O357" s="4" t="str">
        <f ca="1"/>
        <v/>
      </c>
      <c r="P357" s="4" t="str">
        <f ca="1"/>
        <v/>
      </c>
      <c r="Q357" s="4" t="str">
        <f ca="1"/>
        <v/>
      </c>
    </row>
    <row r="358" spans="2:17" x14ac:dyDescent="0.2">
      <c r="B358" s="4" t="str">
        <f ca="1"/>
        <v/>
      </c>
      <c r="C358" s="4" t="str">
        <f ca="1"/>
        <v/>
      </c>
      <c r="D358" s="4" t="str">
        <f ca="1"/>
        <v/>
      </c>
      <c r="E358" s="4" t="str">
        <f ca="1"/>
        <v/>
      </c>
      <c r="F358" s="2" t="str">
        <f ca="1"/>
        <v/>
      </c>
      <c r="G358" s="2" t="str">
        <f ca="1"/>
        <v/>
      </c>
      <c r="H358" s="2" t="str">
        <f ca="1"/>
        <v/>
      </c>
      <c r="I358" s="2" t="str">
        <f ca="1"/>
        <v/>
      </c>
      <c r="J358" s="2" t="str">
        <f ca="1"/>
        <v/>
      </c>
      <c r="K358" s="2" t="str">
        <f ca="1"/>
        <v/>
      </c>
      <c r="L358" s="4" t="str">
        <f ca="1"/>
        <v/>
      </c>
      <c r="M358" s="4" t="str">
        <f ca="1"/>
        <v/>
      </c>
      <c r="N358" s="4" t="str">
        <f ca="1"/>
        <v/>
      </c>
      <c r="O358" s="4" t="str">
        <f ca="1"/>
        <v/>
      </c>
      <c r="P358" s="4" t="str">
        <f ca="1"/>
        <v/>
      </c>
      <c r="Q358" s="4" t="str">
        <f ca="1"/>
        <v/>
      </c>
    </row>
    <row r="359" spans="2:17" x14ac:dyDescent="0.2">
      <c r="B359" s="4" t="str">
        <f ca="1"/>
        <v/>
      </c>
      <c r="C359" s="4" t="str">
        <f ca="1"/>
        <v/>
      </c>
      <c r="D359" s="4" t="str">
        <f ca="1"/>
        <v/>
      </c>
      <c r="E359" s="4" t="str">
        <f ca="1"/>
        <v/>
      </c>
      <c r="F359" s="2" t="str">
        <f ca="1"/>
        <v/>
      </c>
      <c r="G359" s="2" t="str">
        <f ca="1"/>
        <v/>
      </c>
      <c r="H359" s="2" t="str">
        <f ca="1"/>
        <v/>
      </c>
      <c r="I359" s="2" t="str">
        <f ca="1"/>
        <v/>
      </c>
      <c r="J359" s="2" t="str">
        <f ca="1"/>
        <v/>
      </c>
      <c r="K359" s="2" t="str">
        <f ca="1"/>
        <v/>
      </c>
      <c r="L359" s="4" t="str">
        <f ca="1"/>
        <v/>
      </c>
      <c r="M359" s="4" t="str">
        <f ca="1"/>
        <v/>
      </c>
      <c r="N359" s="4" t="str">
        <f ca="1"/>
        <v/>
      </c>
      <c r="O359" s="4" t="str">
        <f ca="1"/>
        <v/>
      </c>
      <c r="P359" s="4" t="str">
        <f ca="1"/>
        <v/>
      </c>
      <c r="Q359" s="4" t="str">
        <f ca="1"/>
        <v/>
      </c>
    </row>
    <row r="360" spans="2:17" x14ac:dyDescent="0.2">
      <c r="B360" s="4" t="str">
        <f ca="1"/>
        <v/>
      </c>
      <c r="C360" s="4" t="str">
        <f ca="1"/>
        <v/>
      </c>
      <c r="D360" s="4" t="str">
        <f ca="1"/>
        <v/>
      </c>
      <c r="E360" s="4" t="str">
        <f ca="1"/>
        <v/>
      </c>
      <c r="F360" s="2" t="str">
        <f ca="1"/>
        <v/>
      </c>
      <c r="G360" s="2" t="str">
        <f ca="1"/>
        <v/>
      </c>
      <c r="H360" s="2" t="str">
        <f ca="1"/>
        <v/>
      </c>
      <c r="I360" s="2" t="str">
        <f ca="1"/>
        <v/>
      </c>
      <c r="J360" s="2" t="str">
        <f ca="1"/>
        <v/>
      </c>
      <c r="K360" s="2" t="str">
        <f ca="1"/>
        <v/>
      </c>
      <c r="L360" s="4" t="str">
        <f ca="1"/>
        <v/>
      </c>
      <c r="M360" s="4" t="str">
        <f ca="1"/>
        <v/>
      </c>
      <c r="N360" s="4" t="str">
        <f ca="1"/>
        <v/>
      </c>
      <c r="O360" s="4" t="str">
        <f ca="1"/>
        <v/>
      </c>
      <c r="P360" s="4" t="str">
        <f ca="1"/>
        <v/>
      </c>
      <c r="Q360" s="4" t="str">
        <f ca="1"/>
        <v/>
      </c>
    </row>
    <row r="361" spans="2:17" x14ac:dyDescent="0.2">
      <c r="B361" s="4" t="str">
        <f ca="1"/>
        <v/>
      </c>
      <c r="C361" s="4" t="str">
        <f ca="1"/>
        <v/>
      </c>
      <c r="D361" s="4" t="str">
        <f ca="1"/>
        <v/>
      </c>
      <c r="E361" s="4" t="str">
        <f ca="1"/>
        <v/>
      </c>
      <c r="F361" s="2" t="str">
        <f ca="1"/>
        <v/>
      </c>
      <c r="G361" s="2" t="str">
        <f ca="1"/>
        <v/>
      </c>
      <c r="H361" s="2" t="str">
        <f ca="1"/>
        <v/>
      </c>
      <c r="I361" s="2" t="str">
        <f ca="1"/>
        <v/>
      </c>
      <c r="J361" s="2" t="str">
        <f ca="1"/>
        <v/>
      </c>
      <c r="K361" s="2" t="str">
        <f ca="1"/>
        <v/>
      </c>
      <c r="L361" s="4" t="str">
        <f ca="1"/>
        <v/>
      </c>
      <c r="M361" s="4" t="str">
        <f ca="1"/>
        <v/>
      </c>
      <c r="N361" s="4" t="str">
        <f ca="1"/>
        <v/>
      </c>
      <c r="O361" s="4" t="str">
        <f ca="1"/>
        <v/>
      </c>
      <c r="P361" s="4" t="str">
        <f ca="1"/>
        <v/>
      </c>
      <c r="Q361" s="4" t="str">
        <f ca="1"/>
        <v/>
      </c>
    </row>
    <row r="362" spans="2:17" x14ac:dyDescent="0.2">
      <c r="B362" s="4" t="str">
        <f ca="1"/>
        <v/>
      </c>
      <c r="C362" s="4" t="str">
        <f ca="1"/>
        <v/>
      </c>
      <c r="D362" s="4" t="str">
        <f ca="1"/>
        <v/>
      </c>
      <c r="E362" s="4" t="str">
        <f ca="1"/>
        <v/>
      </c>
      <c r="F362" s="2" t="str">
        <f ca="1"/>
        <v/>
      </c>
      <c r="G362" s="2" t="str">
        <f ca="1"/>
        <v/>
      </c>
      <c r="H362" s="2" t="str">
        <f ca="1"/>
        <v/>
      </c>
      <c r="I362" s="2" t="str">
        <f ca="1"/>
        <v/>
      </c>
      <c r="J362" s="2" t="str">
        <f ca="1"/>
        <v/>
      </c>
      <c r="K362" s="2" t="str">
        <f ca="1"/>
        <v/>
      </c>
      <c r="L362" s="4" t="str">
        <f ca="1"/>
        <v/>
      </c>
      <c r="M362" s="4" t="str">
        <f ca="1"/>
        <v/>
      </c>
      <c r="N362" s="4" t="str">
        <f ca="1"/>
        <v/>
      </c>
      <c r="O362" s="4" t="str">
        <f ca="1"/>
        <v/>
      </c>
      <c r="P362" s="4" t="str">
        <f ca="1"/>
        <v/>
      </c>
      <c r="Q362" s="4" t="str">
        <f ca="1"/>
        <v/>
      </c>
    </row>
    <row r="363" spans="2:17" x14ac:dyDescent="0.2">
      <c r="B363" s="4" t="str">
        <f ca="1"/>
        <v/>
      </c>
      <c r="C363" s="4" t="str">
        <f ca="1"/>
        <v/>
      </c>
      <c r="D363" s="4" t="str">
        <f ca="1"/>
        <v/>
      </c>
      <c r="E363" s="4" t="str">
        <f ca="1"/>
        <v/>
      </c>
      <c r="F363" s="2" t="str">
        <f ca="1"/>
        <v/>
      </c>
      <c r="G363" s="2" t="str">
        <f ca="1"/>
        <v/>
      </c>
      <c r="H363" s="2" t="str">
        <f ca="1"/>
        <v/>
      </c>
      <c r="I363" s="2" t="str">
        <f ca="1"/>
        <v/>
      </c>
      <c r="J363" s="2" t="str">
        <f ca="1"/>
        <v/>
      </c>
      <c r="K363" s="2" t="str">
        <f ca="1"/>
        <v/>
      </c>
      <c r="L363" s="4" t="str">
        <f ca="1"/>
        <v/>
      </c>
      <c r="M363" s="4" t="str">
        <f ca="1"/>
        <v/>
      </c>
      <c r="N363" s="4" t="str">
        <f ca="1"/>
        <v/>
      </c>
      <c r="O363" s="4" t="str">
        <f ca="1"/>
        <v/>
      </c>
      <c r="P363" s="4" t="str">
        <f ca="1"/>
        <v/>
      </c>
      <c r="Q363" s="4" t="str">
        <f ca="1"/>
        <v/>
      </c>
    </row>
    <row r="364" spans="2:17" x14ac:dyDescent="0.2">
      <c r="B364" s="4" t="str">
        <f ca="1"/>
        <v/>
      </c>
      <c r="C364" s="4" t="str">
        <f ca="1"/>
        <v/>
      </c>
      <c r="D364" s="4" t="str">
        <f ca="1"/>
        <v/>
      </c>
      <c r="E364" s="4" t="str">
        <f ca="1"/>
        <v/>
      </c>
      <c r="F364" s="2" t="str">
        <f ca="1"/>
        <v/>
      </c>
      <c r="G364" s="2" t="str">
        <f ca="1"/>
        <v/>
      </c>
      <c r="H364" s="2" t="str">
        <f ca="1"/>
        <v/>
      </c>
      <c r="I364" s="2" t="str">
        <f ca="1"/>
        <v/>
      </c>
      <c r="J364" s="2" t="str">
        <f ca="1"/>
        <v/>
      </c>
      <c r="K364" s="2" t="str">
        <f ca="1"/>
        <v/>
      </c>
      <c r="L364" s="4" t="str">
        <f ca="1"/>
        <v/>
      </c>
      <c r="M364" s="4" t="str">
        <f ca="1"/>
        <v/>
      </c>
      <c r="N364" s="4" t="str">
        <f ca="1"/>
        <v/>
      </c>
      <c r="O364" s="4" t="str">
        <f ca="1"/>
        <v/>
      </c>
      <c r="P364" s="4" t="str">
        <f ca="1"/>
        <v/>
      </c>
      <c r="Q364" s="4" t="str">
        <f ca="1"/>
        <v/>
      </c>
    </row>
    <row r="365" spans="2:17" x14ac:dyDescent="0.2">
      <c r="B365" s="4" t="str">
        <f ca="1"/>
        <v/>
      </c>
      <c r="C365" s="4" t="str">
        <f ca="1"/>
        <v/>
      </c>
      <c r="D365" s="4" t="str">
        <f ca="1"/>
        <v/>
      </c>
      <c r="E365" s="4" t="str">
        <f ca="1"/>
        <v/>
      </c>
      <c r="F365" s="2" t="str">
        <f ca="1"/>
        <v/>
      </c>
      <c r="G365" s="2" t="str">
        <f ca="1"/>
        <v/>
      </c>
      <c r="H365" s="2" t="str">
        <f ca="1"/>
        <v/>
      </c>
      <c r="I365" s="2" t="str">
        <f ca="1"/>
        <v/>
      </c>
      <c r="J365" s="2" t="str">
        <f ca="1"/>
        <v/>
      </c>
      <c r="K365" s="2" t="str">
        <f ca="1"/>
        <v/>
      </c>
      <c r="L365" s="4" t="str">
        <f ca="1"/>
        <v/>
      </c>
      <c r="M365" s="4" t="str">
        <f ca="1"/>
        <v/>
      </c>
      <c r="N365" s="4" t="str">
        <f ca="1"/>
        <v/>
      </c>
      <c r="O365" s="4" t="str">
        <f ca="1"/>
        <v/>
      </c>
      <c r="P365" s="4" t="str">
        <f ca="1"/>
        <v/>
      </c>
      <c r="Q365" s="4" t="str">
        <f ca="1"/>
        <v/>
      </c>
    </row>
    <row r="366" spans="2:17" x14ac:dyDescent="0.2">
      <c r="B366" s="4" t="str">
        <f ca="1"/>
        <v/>
      </c>
      <c r="C366" s="4" t="str">
        <f ca="1"/>
        <v/>
      </c>
      <c r="D366" s="4" t="str">
        <f ca="1"/>
        <v/>
      </c>
      <c r="E366" s="4" t="str">
        <f ca="1"/>
        <v/>
      </c>
      <c r="F366" s="2" t="str">
        <f ca="1"/>
        <v/>
      </c>
      <c r="G366" s="2" t="str">
        <f ca="1"/>
        <v/>
      </c>
      <c r="H366" s="2" t="str">
        <f ca="1"/>
        <v/>
      </c>
      <c r="I366" s="2" t="str">
        <f ca="1"/>
        <v/>
      </c>
      <c r="J366" s="2" t="str">
        <f ca="1"/>
        <v/>
      </c>
      <c r="K366" s="2" t="str">
        <f ca="1"/>
        <v/>
      </c>
      <c r="L366" s="4" t="str">
        <f ca="1"/>
        <v/>
      </c>
      <c r="M366" s="4" t="str">
        <f ca="1"/>
        <v/>
      </c>
      <c r="N366" s="4" t="str">
        <f ca="1"/>
        <v/>
      </c>
      <c r="O366" s="4" t="str">
        <f ca="1"/>
        <v/>
      </c>
      <c r="P366" s="4" t="str">
        <f ca="1"/>
        <v/>
      </c>
      <c r="Q366" s="4" t="str">
        <f ca="1"/>
        <v/>
      </c>
    </row>
    <row r="367" spans="2:17" x14ac:dyDescent="0.2">
      <c r="B367" s="4" t="str">
        <f ca="1"/>
        <v/>
      </c>
      <c r="C367" s="4" t="str">
        <f ca="1"/>
        <v/>
      </c>
      <c r="D367" s="4" t="str">
        <f ca="1"/>
        <v/>
      </c>
      <c r="E367" s="4" t="str">
        <f ca="1"/>
        <v/>
      </c>
      <c r="F367" s="2" t="str">
        <f ca="1"/>
        <v/>
      </c>
      <c r="G367" s="2" t="str">
        <f ca="1"/>
        <v/>
      </c>
      <c r="H367" s="2" t="str">
        <f ca="1"/>
        <v/>
      </c>
      <c r="I367" s="2" t="str">
        <f ca="1"/>
        <v/>
      </c>
      <c r="J367" s="2" t="str">
        <f ca="1"/>
        <v/>
      </c>
      <c r="K367" s="2" t="str">
        <f ca="1"/>
        <v/>
      </c>
      <c r="L367" s="4" t="str">
        <f ca="1"/>
        <v/>
      </c>
      <c r="M367" s="4" t="str">
        <f ca="1"/>
        <v/>
      </c>
      <c r="N367" s="4" t="str">
        <f ca="1"/>
        <v/>
      </c>
      <c r="O367" s="4" t="str">
        <f ca="1"/>
        <v/>
      </c>
      <c r="P367" s="4" t="str">
        <f ca="1"/>
        <v/>
      </c>
      <c r="Q367" s="4" t="str">
        <f ca="1"/>
        <v/>
      </c>
    </row>
    <row r="368" spans="2:17" x14ac:dyDescent="0.2">
      <c r="B368" s="4" t="str">
        <f ca="1"/>
        <v/>
      </c>
      <c r="C368" s="4" t="str">
        <f ca="1"/>
        <v/>
      </c>
      <c r="D368" s="4" t="str">
        <f ca="1"/>
        <v/>
      </c>
      <c r="E368" s="4" t="str">
        <f ca="1"/>
        <v/>
      </c>
      <c r="F368" s="2" t="str">
        <f ca="1"/>
        <v/>
      </c>
      <c r="G368" s="2" t="str">
        <f ca="1"/>
        <v/>
      </c>
      <c r="H368" s="2" t="str">
        <f ca="1"/>
        <v/>
      </c>
      <c r="I368" s="2" t="str">
        <f ca="1"/>
        <v/>
      </c>
      <c r="J368" s="2" t="str">
        <f ca="1"/>
        <v/>
      </c>
      <c r="K368" s="2" t="str">
        <f ca="1"/>
        <v/>
      </c>
      <c r="L368" s="4" t="str">
        <f ca="1"/>
        <v/>
      </c>
      <c r="M368" s="4" t="str">
        <f ca="1"/>
        <v/>
      </c>
      <c r="N368" s="4" t="str">
        <f ca="1"/>
        <v/>
      </c>
      <c r="O368" s="4" t="str">
        <f ca="1"/>
        <v/>
      </c>
      <c r="P368" s="4" t="str">
        <f ca="1"/>
        <v/>
      </c>
      <c r="Q368" s="4" t="str">
        <f ca="1"/>
        <v/>
      </c>
    </row>
    <row r="369" spans="2:17" x14ac:dyDescent="0.2">
      <c r="B369" s="4" t="str">
        <f ca="1"/>
        <v/>
      </c>
      <c r="C369" s="4" t="str">
        <f ca="1"/>
        <v/>
      </c>
      <c r="D369" s="4" t="str">
        <f ca="1"/>
        <v/>
      </c>
      <c r="E369" s="4" t="str">
        <f ca="1"/>
        <v/>
      </c>
      <c r="F369" s="2" t="str">
        <f ca="1"/>
        <v/>
      </c>
      <c r="G369" s="2" t="str">
        <f ca="1"/>
        <v/>
      </c>
      <c r="H369" s="2" t="str">
        <f ca="1"/>
        <v/>
      </c>
      <c r="I369" s="2" t="str">
        <f ca="1"/>
        <v/>
      </c>
      <c r="J369" s="2" t="str">
        <f ca="1"/>
        <v/>
      </c>
      <c r="K369" s="2" t="str">
        <f ca="1"/>
        <v/>
      </c>
      <c r="L369" s="4" t="str">
        <f ca="1"/>
        <v/>
      </c>
      <c r="M369" s="4" t="str">
        <f ca="1"/>
        <v/>
      </c>
      <c r="N369" s="4" t="str">
        <f ca="1"/>
        <v/>
      </c>
      <c r="O369" s="4" t="str">
        <f ca="1"/>
        <v/>
      </c>
      <c r="P369" s="4" t="str">
        <f ca="1"/>
        <v/>
      </c>
      <c r="Q369" s="4" t="str">
        <f ca="1"/>
        <v/>
      </c>
    </row>
    <row r="370" spans="2:17" x14ac:dyDescent="0.2">
      <c r="B370" s="4" t="str">
        <f ca="1"/>
        <v/>
      </c>
      <c r="C370" s="4" t="str">
        <f ca="1"/>
        <v/>
      </c>
      <c r="D370" s="4" t="str">
        <f ca="1"/>
        <v/>
      </c>
      <c r="E370" s="4" t="str">
        <f ca="1"/>
        <v/>
      </c>
      <c r="F370" s="2" t="str">
        <f ca="1"/>
        <v/>
      </c>
      <c r="G370" s="2" t="str">
        <f ca="1"/>
        <v/>
      </c>
      <c r="H370" s="2" t="str">
        <f ca="1"/>
        <v/>
      </c>
      <c r="I370" s="2" t="str">
        <f ca="1"/>
        <v/>
      </c>
      <c r="J370" s="2" t="str">
        <f ca="1"/>
        <v/>
      </c>
      <c r="K370" s="2" t="str">
        <f ca="1"/>
        <v/>
      </c>
      <c r="L370" s="4" t="str">
        <f ca="1"/>
        <v/>
      </c>
      <c r="M370" s="4" t="str">
        <f ca="1"/>
        <v/>
      </c>
      <c r="N370" s="4" t="str">
        <f ca="1"/>
        <v/>
      </c>
      <c r="O370" s="4" t="str">
        <f ca="1"/>
        <v/>
      </c>
      <c r="P370" s="4" t="str">
        <f ca="1"/>
        <v/>
      </c>
      <c r="Q370" s="4" t="str">
        <f ca="1"/>
        <v/>
      </c>
    </row>
    <row r="371" spans="2:17" x14ac:dyDescent="0.2">
      <c r="B371" s="4" t="str">
        <f ca="1"/>
        <v/>
      </c>
      <c r="C371" s="4" t="str">
        <f ca="1"/>
        <v/>
      </c>
      <c r="D371" s="4" t="str">
        <f ca="1"/>
        <v/>
      </c>
      <c r="E371" s="4" t="str">
        <f ca="1"/>
        <v/>
      </c>
      <c r="F371" s="2" t="str">
        <f ca="1"/>
        <v/>
      </c>
      <c r="G371" s="2" t="str">
        <f ca="1"/>
        <v/>
      </c>
      <c r="H371" s="2" t="str">
        <f ca="1"/>
        <v/>
      </c>
      <c r="I371" s="2" t="str">
        <f ca="1"/>
        <v/>
      </c>
      <c r="J371" s="2" t="str">
        <f ca="1"/>
        <v/>
      </c>
      <c r="K371" s="2" t="str">
        <f ca="1"/>
        <v/>
      </c>
      <c r="L371" s="4" t="str">
        <f ca="1"/>
        <v/>
      </c>
      <c r="M371" s="4" t="str">
        <f ca="1"/>
        <v/>
      </c>
      <c r="N371" s="4" t="str">
        <f ca="1"/>
        <v/>
      </c>
      <c r="O371" s="4" t="str">
        <f ca="1"/>
        <v/>
      </c>
      <c r="P371" s="4" t="str">
        <f ca="1"/>
        <v/>
      </c>
      <c r="Q371" s="4" t="str">
        <f ca="1"/>
        <v/>
      </c>
    </row>
    <row r="372" spans="2:17" x14ac:dyDescent="0.2">
      <c r="B372" s="4" t="str">
        <f ca="1"/>
        <v/>
      </c>
      <c r="C372" s="4" t="str">
        <f ca="1"/>
        <v/>
      </c>
      <c r="D372" s="4" t="str">
        <f ca="1"/>
        <v/>
      </c>
      <c r="E372" s="4" t="str">
        <f ca="1"/>
        <v/>
      </c>
      <c r="F372" s="2" t="str">
        <f ca="1"/>
        <v/>
      </c>
      <c r="G372" s="2" t="str">
        <f ca="1"/>
        <v/>
      </c>
      <c r="H372" s="2" t="str">
        <f ca="1"/>
        <v/>
      </c>
      <c r="I372" s="2" t="str">
        <f ca="1"/>
        <v/>
      </c>
      <c r="J372" s="2" t="str">
        <f ca="1"/>
        <v/>
      </c>
      <c r="K372" s="2" t="str">
        <f ca="1"/>
        <v/>
      </c>
      <c r="L372" s="4" t="str">
        <f ca="1"/>
        <v/>
      </c>
      <c r="M372" s="4" t="str">
        <f ca="1"/>
        <v/>
      </c>
      <c r="N372" s="4" t="str">
        <f ca="1"/>
        <v/>
      </c>
      <c r="O372" s="4" t="str">
        <f ca="1"/>
        <v/>
      </c>
      <c r="P372" s="4" t="str">
        <f ca="1"/>
        <v/>
      </c>
      <c r="Q372" s="4" t="str">
        <f ca="1"/>
        <v/>
      </c>
    </row>
    <row r="373" spans="2:17" x14ac:dyDescent="0.2">
      <c r="B373" s="4" t="str">
        <f ca="1"/>
        <v/>
      </c>
      <c r="C373" s="4" t="str">
        <f ca="1"/>
        <v/>
      </c>
      <c r="D373" s="4" t="str">
        <f ca="1"/>
        <v/>
      </c>
      <c r="E373" s="4" t="str">
        <f ca="1"/>
        <v/>
      </c>
      <c r="F373" s="2" t="str">
        <f ca="1"/>
        <v/>
      </c>
      <c r="G373" s="2" t="str">
        <f ca="1"/>
        <v/>
      </c>
      <c r="H373" s="2" t="str">
        <f ca="1"/>
        <v/>
      </c>
      <c r="I373" s="2" t="str">
        <f ca="1"/>
        <v/>
      </c>
      <c r="J373" s="2" t="str">
        <f ca="1"/>
        <v/>
      </c>
      <c r="K373" s="2" t="str">
        <f ca="1"/>
        <v/>
      </c>
      <c r="L373" s="4" t="str">
        <f ca="1"/>
        <v/>
      </c>
      <c r="M373" s="4" t="str">
        <f ca="1"/>
        <v/>
      </c>
      <c r="N373" s="4" t="str">
        <f ca="1"/>
        <v/>
      </c>
      <c r="O373" s="4" t="str">
        <f ca="1"/>
        <v/>
      </c>
      <c r="P373" s="4" t="str">
        <f ca="1"/>
        <v/>
      </c>
      <c r="Q373" s="4" t="str">
        <f ca="1"/>
        <v/>
      </c>
    </row>
    <row r="374" spans="2:17" x14ac:dyDescent="0.2">
      <c r="B374" s="4" t="str">
        <f ca="1"/>
        <v/>
      </c>
      <c r="C374" s="4" t="str">
        <f ca="1"/>
        <v/>
      </c>
      <c r="D374" s="4" t="str">
        <f ca="1"/>
        <v/>
      </c>
      <c r="E374" s="4" t="str">
        <f ca="1"/>
        <v/>
      </c>
      <c r="F374" s="2" t="str">
        <f ca="1"/>
        <v/>
      </c>
      <c r="G374" s="2" t="str">
        <f ca="1"/>
        <v/>
      </c>
      <c r="H374" s="2" t="str">
        <f ca="1"/>
        <v/>
      </c>
      <c r="I374" s="2" t="str">
        <f ca="1"/>
        <v/>
      </c>
      <c r="J374" s="2" t="str">
        <f ca="1"/>
        <v/>
      </c>
      <c r="K374" s="2" t="str">
        <f ca="1"/>
        <v/>
      </c>
      <c r="L374" s="4" t="str">
        <f ca="1"/>
        <v/>
      </c>
      <c r="M374" s="4" t="str">
        <f ca="1"/>
        <v/>
      </c>
      <c r="N374" s="4" t="str">
        <f ca="1"/>
        <v/>
      </c>
      <c r="O374" s="4" t="str">
        <f ca="1"/>
        <v/>
      </c>
      <c r="P374" s="4" t="str">
        <f ca="1"/>
        <v/>
      </c>
      <c r="Q374" s="4" t="str">
        <f ca="1"/>
        <v/>
      </c>
    </row>
    <row r="375" spans="2:17" x14ac:dyDescent="0.2">
      <c r="B375" s="4" t="str">
        <f ca="1"/>
        <v/>
      </c>
      <c r="C375" s="4" t="str">
        <f ca="1"/>
        <v/>
      </c>
      <c r="D375" s="4" t="str">
        <f ca="1"/>
        <v/>
      </c>
      <c r="E375" s="4" t="str">
        <f ca="1"/>
        <v/>
      </c>
      <c r="F375" s="2" t="str">
        <f ca="1"/>
        <v/>
      </c>
      <c r="G375" s="2" t="str">
        <f ca="1"/>
        <v/>
      </c>
      <c r="H375" s="2" t="str">
        <f ca="1"/>
        <v/>
      </c>
      <c r="I375" s="2" t="str">
        <f ca="1"/>
        <v/>
      </c>
      <c r="J375" s="2" t="str">
        <f ca="1"/>
        <v/>
      </c>
      <c r="K375" s="2" t="str">
        <f ca="1"/>
        <v/>
      </c>
      <c r="L375" s="4" t="str">
        <f ca="1"/>
        <v/>
      </c>
      <c r="M375" s="4" t="str">
        <f ca="1"/>
        <v/>
      </c>
      <c r="N375" s="4" t="str">
        <f ca="1"/>
        <v/>
      </c>
      <c r="O375" s="4" t="str">
        <f ca="1"/>
        <v/>
      </c>
      <c r="P375" s="4" t="str">
        <f ca="1"/>
        <v/>
      </c>
      <c r="Q375" s="4" t="str">
        <f ca="1"/>
        <v/>
      </c>
    </row>
    <row r="376" spans="2:17" x14ac:dyDescent="0.2">
      <c r="B376" s="4" t="str">
        <f ca="1"/>
        <v/>
      </c>
      <c r="C376" s="4" t="str">
        <f ca="1"/>
        <v/>
      </c>
      <c r="D376" s="4" t="str">
        <f ca="1"/>
        <v/>
      </c>
      <c r="E376" s="4" t="str">
        <f ca="1"/>
        <v/>
      </c>
      <c r="F376" s="2" t="str">
        <f ca="1"/>
        <v/>
      </c>
      <c r="G376" s="2" t="str">
        <f ca="1"/>
        <v/>
      </c>
      <c r="H376" s="2" t="str">
        <f ca="1"/>
        <v/>
      </c>
      <c r="I376" s="2" t="str">
        <f ca="1"/>
        <v/>
      </c>
      <c r="J376" s="2" t="str">
        <f ca="1"/>
        <v/>
      </c>
      <c r="K376" s="2" t="str">
        <f ca="1"/>
        <v/>
      </c>
      <c r="L376" s="4" t="str">
        <f ca="1"/>
        <v/>
      </c>
      <c r="M376" s="4" t="str">
        <f ca="1"/>
        <v/>
      </c>
      <c r="N376" s="4" t="str">
        <f ca="1"/>
        <v/>
      </c>
      <c r="O376" s="4" t="str">
        <f ca="1"/>
        <v/>
      </c>
      <c r="P376" s="4" t="str">
        <f ca="1"/>
        <v/>
      </c>
      <c r="Q376" s="4" t="str">
        <f ca="1"/>
        <v/>
      </c>
    </row>
    <row r="377" spans="2:17" x14ac:dyDescent="0.2">
      <c r="B377" s="4" t="str">
        <f ca="1"/>
        <v/>
      </c>
      <c r="C377" s="4" t="str">
        <f ca="1"/>
        <v/>
      </c>
      <c r="D377" s="4" t="str">
        <f ca="1"/>
        <v/>
      </c>
      <c r="E377" s="4" t="str">
        <f ca="1"/>
        <v/>
      </c>
      <c r="F377" s="2" t="str">
        <f ca="1"/>
        <v/>
      </c>
      <c r="G377" s="2" t="str">
        <f ca="1"/>
        <v/>
      </c>
      <c r="H377" s="2" t="str">
        <f ca="1"/>
        <v/>
      </c>
      <c r="I377" s="2" t="str">
        <f ca="1"/>
        <v/>
      </c>
      <c r="J377" s="2" t="str">
        <f ca="1"/>
        <v/>
      </c>
      <c r="K377" s="2" t="str">
        <f ca="1"/>
        <v/>
      </c>
      <c r="L377" s="4" t="str">
        <f ca="1"/>
        <v/>
      </c>
      <c r="M377" s="4" t="str">
        <f ca="1"/>
        <v/>
      </c>
      <c r="N377" s="4" t="str">
        <f ca="1"/>
        <v/>
      </c>
      <c r="O377" s="4" t="str">
        <f ca="1"/>
        <v/>
      </c>
      <c r="P377" s="4" t="str">
        <f ca="1"/>
        <v/>
      </c>
      <c r="Q377" s="4" t="str">
        <f ca="1"/>
        <v/>
      </c>
    </row>
    <row r="378" spans="2:17" x14ac:dyDescent="0.2">
      <c r="B378" s="4" t="str">
        <f ca="1"/>
        <v/>
      </c>
      <c r="C378" s="4" t="str">
        <f ca="1"/>
        <v/>
      </c>
      <c r="D378" s="4" t="str">
        <f ca="1"/>
        <v/>
      </c>
      <c r="E378" s="4" t="str">
        <f ca="1"/>
        <v/>
      </c>
      <c r="F378" s="2" t="str">
        <f ca="1"/>
        <v/>
      </c>
      <c r="G378" s="2" t="str">
        <f ca="1"/>
        <v/>
      </c>
      <c r="H378" s="2" t="str">
        <f ca="1"/>
        <v/>
      </c>
      <c r="I378" s="2" t="str">
        <f ca="1"/>
        <v/>
      </c>
      <c r="J378" s="2" t="str">
        <f ca="1"/>
        <v/>
      </c>
      <c r="K378" s="2" t="str">
        <f ca="1"/>
        <v/>
      </c>
      <c r="L378" s="4" t="str">
        <f ca="1"/>
        <v/>
      </c>
      <c r="M378" s="4" t="str">
        <f ca="1"/>
        <v/>
      </c>
      <c r="N378" s="4" t="str">
        <f ca="1"/>
        <v/>
      </c>
      <c r="O378" s="4" t="str">
        <f ca="1"/>
        <v/>
      </c>
      <c r="P378" s="4" t="str">
        <f ca="1"/>
        <v/>
      </c>
      <c r="Q378" s="4" t="str">
        <f ca="1"/>
        <v/>
      </c>
    </row>
    <row r="379" spans="2:17" x14ac:dyDescent="0.2">
      <c r="B379" s="4" t="str">
        <f ca="1"/>
        <v/>
      </c>
      <c r="C379" s="4" t="str">
        <f ca="1"/>
        <v/>
      </c>
      <c r="D379" s="4" t="str">
        <f ca="1"/>
        <v/>
      </c>
      <c r="E379" s="4" t="str">
        <f ca="1"/>
        <v/>
      </c>
      <c r="F379" s="2" t="str">
        <f ca="1"/>
        <v/>
      </c>
      <c r="G379" s="2" t="str">
        <f ca="1"/>
        <v/>
      </c>
      <c r="H379" s="2" t="str">
        <f ca="1"/>
        <v/>
      </c>
      <c r="I379" s="2" t="str">
        <f ca="1"/>
        <v/>
      </c>
      <c r="J379" s="2" t="str">
        <f ca="1"/>
        <v/>
      </c>
      <c r="K379" s="2" t="str">
        <f ca="1"/>
        <v/>
      </c>
      <c r="L379" s="4" t="str">
        <f ca="1"/>
        <v/>
      </c>
      <c r="M379" s="4" t="str">
        <f ca="1"/>
        <v/>
      </c>
      <c r="N379" s="4" t="str">
        <f ca="1"/>
        <v/>
      </c>
      <c r="O379" s="4" t="str">
        <f ca="1"/>
        <v/>
      </c>
      <c r="P379" s="4" t="str">
        <f ca="1"/>
        <v/>
      </c>
      <c r="Q379" s="4" t="str">
        <f ca="1"/>
        <v/>
      </c>
    </row>
    <row r="380" spans="2:17" x14ac:dyDescent="0.2">
      <c r="B380" s="4" t="str">
        <f ca="1"/>
        <v/>
      </c>
      <c r="C380" s="4" t="str">
        <f ca="1"/>
        <v/>
      </c>
      <c r="D380" s="4" t="str">
        <f ca="1"/>
        <v/>
      </c>
      <c r="E380" s="4" t="str">
        <f ca="1"/>
        <v/>
      </c>
      <c r="F380" s="2" t="str">
        <f ca="1"/>
        <v/>
      </c>
      <c r="G380" s="2" t="str">
        <f ca="1"/>
        <v/>
      </c>
      <c r="H380" s="2" t="str">
        <f ca="1"/>
        <v/>
      </c>
      <c r="I380" s="2" t="str">
        <f ca="1"/>
        <v/>
      </c>
      <c r="J380" s="2" t="str">
        <f ca="1"/>
        <v/>
      </c>
      <c r="K380" s="2" t="str">
        <f ca="1"/>
        <v/>
      </c>
      <c r="L380" s="4" t="str">
        <f ca="1"/>
        <v/>
      </c>
      <c r="M380" s="4" t="str">
        <f ca="1"/>
        <v/>
      </c>
      <c r="N380" s="4" t="str">
        <f ca="1"/>
        <v/>
      </c>
      <c r="O380" s="4" t="str">
        <f ca="1"/>
        <v/>
      </c>
      <c r="P380" s="4" t="str">
        <f ca="1"/>
        <v/>
      </c>
      <c r="Q380" s="4" t="str">
        <f ca="1"/>
        <v/>
      </c>
    </row>
    <row r="381" spans="2:17" x14ac:dyDescent="0.2">
      <c r="B381" s="4" t="str">
        <f ca="1"/>
        <v/>
      </c>
      <c r="C381" s="4" t="str">
        <f ca="1"/>
        <v/>
      </c>
      <c r="D381" s="4" t="str">
        <f ca="1"/>
        <v/>
      </c>
      <c r="E381" s="4" t="str">
        <f ca="1"/>
        <v/>
      </c>
      <c r="F381" s="2" t="str">
        <f ca="1"/>
        <v/>
      </c>
      <c r="G381" s="2" t="str">
        <f ca="1"/>
        <v/>
      </c>
      <c r="H381" s="2" t="str">
        <f ca="1"/>
        <v/>
      </c>
      <c r="I381" s="2" t="str">
        <f ca="1"/>
        <v/>
      </c>
      <c r="J381" s="2" t="str">
        <f ca="1"/>
        <v/>
      </c>
      <c r="K381" s="2" t="str">
        <f ca="1"/>
        <v/>
      </c>
      <c r="L381" s="4" t="str">
        <f ca="1"/>
        <v/>
      </c>
      <c r="M381" s="4" t="str">
        <f ca="1"/>
        <v/>
      </c>
      <c r="N381" s="4" t="str">
        <f ca="1"/>
        <v/>
      </c>
      <c r="O381" s="4" t="str">
        <f ca="1"/>
        <v/>
      </c>
      <c r="P381" s="4" t="str">
        <f ca="1"/>
        <v/>
      </c>
      <c r="Q381" s="4" t="str">
        <f ca="1"/>
        <v/>
      </c>
    </row>
    <row r="382" spans="2:17" x14ac:dyDescent="0.2">
      <c r="B382" s="4" t="str">
        <f ca="1"/>
        <v/>
      </c>
      <c r="C382" s="4" t="str">
        <f ca="1"/>
        <v/>
      </c>
      <c r="D382" s="4" t="str">
        <f ca="1"/>
        <v/>
      </c>
      <c r="E382" s="4" t="str">
        <f ca="1"/>
        <v/>
      </c>
      <c r="F382" s="2" t="str">
        <f ca="1"/>
        <v/>
      </c>
      <c r="G382" s="2" t="str">
        <f ca="1"/>
        <v/>
      </c>
      <c r="H382" s="2" t="str">
        <f ca="1"/>
        <v/>
      </c>
      <c r="I382" s="2" t="str">
        <f ca="1"/>
        <v/>
      </c>
      <c r="J382" s="2" t="str">
        <f ca="1"/>
        <v/>
      </c>
      <c r="K382" s="2" t="str">
        <f ca="1"/>
        <v/>
      </c>
      <c r="L382" s="4" t="str">
        <f ca="1"/>
        <v/>
      </c>
      <c r="M382" s="4" t="str">
        <f ca="1"/>
        <v/>
      </c>
      <c r="N382" s="4" t="str">
        <f ca="1"/>
        <v/>
      </c>
      <c r="O382" s="4" t="str">
        <f ca="1"/>
        <v/>
      </c>
      <c r="P382" s="4" t="str">
        <f ca="1"/>
        <v/>
      </c>
      <c r="Q382" s="4" t="str">
        <f ca="1"/>
        <v/>
      </c>
    </row>
    <row r="383" spans="2:17" x14ac:dyDescent="0.2">
      <c r="B383" s="4" t="str">
        <f ca="1"/>
        <v/>
      </c>
      <c r="C383" s="4" t="str">
        <f ca="1"/>
        <v/>
      </c>
      <c r="D383" s="4" t="str">
        <f ca="1"/>
        <v/>
      </c>
      <c r="E383" s="4" t="str">
        <f ca="1"/>
        <v/>
      </c>
      <c r="F383" s="2" t="str">
        <f ca="1"/>
        <v/>
      </c>
      <c r="G383" s="2" t="str">
        <f ca="1"/>
        <v/>
      </c>
      <c r="H383" s="2" t="str">
        <f ca="1"/>
        <v/>
      </c>
      <c r="I383" s="2" t="str">
        <f ca="1"/>
        <v/>
      </c>
      <c r="J383" s="2" t="str">
        <f ca="1"/>
        <v/>
      </c>
      <c r="K383" s="2" t="str">
        <f ca="1"/>
        <v/>
      </c>
      <c r="L383" s="4" t="str">
        <f ca="1"/>
        <v/>
      </c>
      <c r="M383" s="4" t="str">
        <f ca="1"/>
        <v/>
      </c>
      <c r="N383" s="4" t="str">
        <f ca="1"/>
        <v/>
      </c>
      <c r="O383" s="4" t="str">
        <f ca="1"/>
        <v/>
      </c>
      <c r="P383" s="4" t="str">
        <f ca="1"/>
        <v/>
      </c>
      <c r="Q383" s="4" t="str">
        <f ca="1"/>
        <v/>
      </c>
    </row>
    <row r="384" spans="2:17" x14ac:dyDescent="0.2">
      <c r="B384" s="4" t="str">
        <f ca="1"/>
        <v/>
      </c>
      <c r="C384" s="4" t="str">
        <f ca="1"/>
        <v/>
      </c>
      <c r="D384" s="4" t="str">
        <f ca="1"/>
        <v/>
      </c>
      <c r="E384" s="4" t="str">
        <f ca="1"/>
        <v/>
      </c>
      <c r="F384" s="2" t="str">
        <f ca="1"/>
        <v/>
      </c>
      <c r="G384" s="2" t="str">
        <f ca="1"/>
        <v/>
      </c>
      <c r="H384" s="2" t="str">
        <f ca="1"/>
        <v/>
      </c>
      <c r="I384" s="2" t="str">
        <f ca="1"/>
        <v/>
      </c>
      <c r="J384" s="2" t="str">
        <f ca="1"/>
        <v/>
      </c>
      <c r="K384" s="2" t="str">
        <f ca="1"/>
        <v/>
      </c>
      <c r="L384" s="4" t="str">
        <f ca="1"/>
        <v/>
      </c>
      <c r="M384" s="4" t="str">
        <f ca="1"/>
        <v/>
      </c>
      <c r="N384" s="4" t="str">
        <f ca="1"/>
        <v/>
      </c>
      <c r="O384" s="4" t="str">
        <f ca="1"/>
        <v/>
      </c>
      <c r="P384" s="4" t="str">
        <f ca="1"/>
        <v/>
      </c>
      <c r="Q384" s="4" t="str">
        <f ca="1"/>
        <v/>
      </c>
    </row>
    <row r="385" spans="2:17" x14ac:dyDescent="0.2">
      <c r="B385" s="4" t="str">
        <f ca="1"/>
        <v/>
      </c>
      <c r="C385" s="4" t="str">
        <f ca="1"/>
        <v/>
      </c>
      <c r="D385" s="4" t="str">
        <f ca="1"/>
        <v/>
      </c>
      <c r="E385" s="4" t="str">
        <f ca="1"/>
        <v/>
      </c>
      <c r="F385" s="2" t="str">
        <f ca="1"/>
        <v/>
      </c>
      <c r="G385" s="2" t="str">
        <f ca="1"/>
        <v/>
      </c>
      <c r="H385" s="2" t="str">
        <f ca="1"/>
        <v/>
      </c>
      <c r="I385" s="2" t="str">
        <f ca="1"/>
        <v/>
      </c>
      <c r="J385" s="2" t="str">
        <f ca="1"/>
        <v/>
      </c>
      <c r="K385" s="2" t="str">
        <f ca="1"/>
        <v/>
      </c>
      <c r="L385" s="4" t="str">
        <f ca="1"/>
        <v/>
      </c>
      <c r="M385" s="4" t="str">
        <f ca="1"/>
        <v/>
      </c>
      <c r="N385" s="4" t="str">
        <f ca="1"/>
        <v/>
      </c>
      <c r="O385" s="4" t="str">
        <f ca="1"/>
        <v/>
      </c>
      <c r="P385" s="4" t="str">
        <f ca="1"/>
        <v/>
      </c>
      <c r="Q385" s="4" t="str">
        <f ca="1"/>
        <v/>
      </c>
    </row>
    <row r="386" spans="2:17" x14ac:dyDescent="0.2">
      <c r="B386" s="4" t="str">
        <f ca="1"/>
        <v/>
      </c>
      <c r="C386" s="4" t="str">
        <f ca="1"/>
        <v/>
      </c>
      <c r="D386" s="4" t="str">
        <f ca="1"/>
        <v/>
      </c>
      <c r="E386" s="4" t="str">
        <f ca="1"/>
        <v/>
      </c>
      <c r="F386" s="2" t="str">
        <f ca="1"/>
        <v/>
      </c>
      <c r="G386" s="2" t="str">
        <f ca="1"/>
        <v/>
      </c>
      <c r="H386" s="2" t="str">
        <f ca="1"/>
        <v/>
      </c>
      <c r="I386" s="2" t="str">
        <f ca="1"/>
        <v/>
      </c>
      <c r="J386" s="2" t="str">
        <f ca="1"/>
        <v/>
      </c>
      <c r="K386" s="2" t="str">
        <f ca="1"/>
        <v/>
      </c>
      <c r="L386" s="4" t="str">
        <f ca="1"/>
        <v/>
      </c>
      <c r="M386" s="4" t="str">
        <f ca="1"/>
        <v/>
      </c>
      <c r="N386" s="4" t="str">
        <f ca="1"/>
        <v/>
      </c>
      <c r="O386" s="4" t="str">
        <f ca="1"/>
        <v/>
      </c>
      <c r="P386" s="4" t="str">
        <f ca="1"/>
        <v/>
      </c>
      <c r="Q386" s="4" t="str">
        <f ca="1"/>
        <v/>
      </c>
    </row>
    <row r="387" spans="2:17" x14ac:dyDescent="0.2">
      <c r="B387" s="4" t="str">
        <f ca="1"/>
        <v/>
      </c>
      <c r="C387" s="4" t="str">
        <f ca="1"/>
        <v/>
      </c>
      <c r="D387" s="4" t="str">
        <f ca="1"/>
        <v/>
      </c>
      <c r="E387" s="4" t="str">
        <f ca="1"/>
        <v/>
      </c>
      <c r="F387" s="2" t="str">
        <f ca="1"/>
        <v/>
      </c>
      <c r="G387" s="2" t="str">
        <f ca="1"/>
        <v/>
      </c>
      <c r="H387" s="2" t="str">
        <f ca="1"/>
        <v/>
      </c>
      <c r="I387" s="2" t="str">
        <f ca="1"/>
        <v/>
      </c>
      <c r="J387" s="2" t="str">
        <f ca="1"/>
        <v/>
      </c>
      <c r="K387" s="2" t="str">
        <f ca="1"/>
        <v/>
      </c>
      <c r="L387" s="4" t="str">
        <f ca="1"/>
        <v/>
      </c>
      <c r="M387" s="4" t="str">
        <f ca="1"/>
        <v/>
      </c>
      <c r="N387" s="4" t="str">
        <f ca="1"/>
        <v/>
      </c>
      <c r="O387" s="4" t="str">
        <f ca="1"/>
        <v/>
      </c>
      <c r="P387" s="4" t="str">
        <f ca="1"/>
        <v/>
      </c>
      <c r="Q387" s="4" t="str">
        <f ca="1"/>
        <v/>
      </c>
    </row>
    <row r="388" spans="2:17" x14ac:dyDescent="0.2">
      <c r="B388" s="4" t="str">
        <f ca="1"/>
        <v/>
      </c>
      <c r="C388" s="4" t="str">
        <f ca="1"/>
        <v/>
      </c>
      <c r="D388" s="4" t="str">
        <f ca="1"/>
        <v/>
      </c>
      <c r="E388" s="4" t="str">
        <f ca="1"/>
        <v/>
      </c>
      <c r="F388" s="2" t="str">
        <f ca="1"/>
        <v/>
      </c>
      <c r="G388" s="2" t="str">
        <f ca="1"/>
        <v/>
      </c>
      <c r="H388" s="2" t="str">
        <f ca="1"/>
        <v/>
      </c>
      <c r="I388" s="2" t="str">
        <f ca="1"/>
        <v/>
      </c>
      <c r="J388" s="2" t="str">
        <f ca="1"/>
        <v/>
      </c>
      <c r="K388" s="2" t="str">
        <f ca="1"/>
        <v/>
      </c>
      <c r="L388" s="4" t="str">
        <f ca="1"/>
        <v/>
      </c>
      <c r="M388" s="4" t="str">
        <f ca="1"/>
        <v/>
      </c>
      <c r="N388" s="4" t="str">
        <f ca="1"/>
        <v/>
      </c>
      <c r="O388" s="4" t="str">
        <f ca="1"/>
        <v/>
      </c>
      <c r="P388" s="4" t="str">
        <f ca="1"/>
        <v/>
      </c>
      <c r="Q388" s="4" t="str">
        <f ca="1"/>
        <v/>
      </c>
    </row>
    <row r="389" spans="2:17" x14ac:dyDescent="0.2">
      <c r="B389" s="4" t="str">
        <f ca="1"/>
        <v/>
      </c>
      <c r="C389" s="4" t="str">
        <f ca="1"/>
        <v/>
      </c>
      <c r="D389" s="4" t="str">
        <f ca="1"/>
        <v/>
      </c>
      <c r="E389" s="4" t="str">
        <f ca="1"/>
        <v/>
      </c>
      <c r="F389" s="2" t="str">
        <f ca="1"/>
        <v/>
      </c>
      <c r="G389" s="2" t="str">
        <f ca="1"/>
        <v/>
      </c>
      <c r="H389" s="2" t="str">
        <f ca="1"/>
        <v/>
      </c>
      <c r="I389" s="2" t="str">
        <f ca="1"/>
        <v/>
      </c>
      <c r="J389" s="2" t="str">
        <f ca="1"/>
        <v/>
      </c>
      <c r="K389" s="2" t="str">
        <f ca="1"/>
        <v/>
      </c>
      <c r="L389" s="4" t="str">
        <f ca="1"/>
        <v/>
      </c>
      <c r="M389" s="4" t="str">
        <f ca="1"/>
        <v/>
      </c>
      <c r="N389" s="4" t="str">
        <f ca="1"/>
        <v/>
      </c>
      <c r="O389" s="4" t="str">
        <f ca="1"/>
        <v/>
      </c>
      <c r="P389" s="4" t="str">
        <f ca="1"/>
        <v/>
      </c>
      <c r="Q389" s="4" t="str">
        <f ca="1"/>
        <v/>
      </c>
    </row>
    <row r="390" spans="2:17" x14ac:dyDescent="0.2">
      <c r="B390" s="4" t="str">
        <f ca="1"/>
        <v/>
      </c>
      <c r="C390" s="4" t="str">
        <f ca="1"/>
        <v/>
      </c>
      <c r="D390" s="4" t="str">
        <f ca="1"/>
        <v/>
      </c>
      <c r="E390" s="4" t="str">
        <f ca="1"/>
        <v/>
      </c>
      <c r="F390" s="2" t="str">
        <f ca="1"/>
        <v/>
      </c>
      <c r="G390" s="2" t="str">
        <f ca="1"/>
        <v/>
      </c>
      <c r="H390" s="2" t="str">
        <f ca="1"/>
        <v/>
      </c>
      <c r="I390" s="2" t="str">
        <f ca="1"/>
        <v/>
      </c>
      <c r="J390" s="2" t="str">
        <f ca="1"/>
        <v/>
      </c>
      <c r="K390" s="2" t="str">
        <f ca="1"/>
        <v/>
      </c>
      <c r="L390" s="4" t="str">
        <f ca="1"/>
        <v/>
      </c>
      <c r="M390" s="4" t="str">
        <f ca="1"/>
        <v/>
      </c>
      <c r="N390" s="4" t="str">
        <f ca="1"/>
        <v/>
      </c>
      <c r="O390" s="4" t="str">
        <f ca="1"/>
        <v/>
      </c>
      <c r="P390" s="4" t="str">
        <f ca="1"/>
        <v/>
      </c>
      <c r="Q390" s="4" t="str">
        <f ca="1"/>
        <v/>
      </c>
    </row>
    <row r="391" spans="2:17" x14ac:dyDescent="0.2">
      <c r="B391" s="4" t="str">
        <f ca="1"/>
        <v/>
      </c>
      <c r="C391" s="4" t="str">
        <f ca="1"/>
        <v/>
      </c>
      <c r="D391" s="4" t="str">
        <f ca="1"/>
        <v/>
      </c>
      <c r="E391" s="4" t="str">
        <f ca="1"/>
        <v/>
      </c>
      <c r="F391" s="2" t="str">
        <f ca="1"/>
        <v/>
      </c>
      <c r="G391" s="2" t="str">
        <f ca="1"/>
        <v/>
      </c>
      <c r="H391" s="2" t="str">
        <f ca="1"/>
        <v/>
      </c>
      <c r="I391" s="2" t="str">
        <f ca="1"/>
        <v/>
      </c>
      <c r="J391" s="2" t="str">
        <f ca="1"/>
        <v/>
      </c>
      <c r="K391" s="2" t="str">
        <f ca="1"/>
        <v/>
      </c>
      <c r="L391" s="4" t="str">
        <f ca="1"/>
        <v/>
      </c>
      <c r="M391" s="4" t="str">
        <f ca="1"/>
        <v/>
      </c>
      <c r="N391" s="4" t="str">
        <f ca="1"/>
        <v/>
      </c>
      <c r="O391" s="4" t="str">
        <f ca="1"/>
        <v/>
      </c>
      <c r="P391" s="4" t="str">
        <f ca="1"/>
        <v/>
      </c>
      <c r="Q391" s="4" t="str">
        <f ca="1"/>
        <v/>
      </c>
    </row>
    <row r="392" spans="2:17" x14ac:dyDescent="0.2">
      <c r="B392" s="4" t="str">
        <f ca="1"/>
        <v/>
      </c>
      <c r="C392" s="4" t="str">
        <f ca="1"/>
        <v/>
      </c>
      <c r="D392" s="4" t="str">
        <f ca="1"/>
        <v/>
      </c>
      <c r="E392" s="4" t="str">
        <f ca="1"/>
        <v/>
      </c>
      <c r="F392" s="2" t="str">
        <f ca="1"/>
        <v/>
      </c>
      <c r="G392" s="2" t="str">
        <f ca="1"/>
        <v/>
      </c>
      <c r="H392" s="2" t="str">
        <f ca="1"/>
        <v/>
      </c>
      <c r="I392" s="2" t="str">
        <f ca="1"/>
        <v/>
      </c>
      <c r="J392" s="2" t="str">
        <f ca="1"/>
        <v/>
      </c>
      <c r="K392" s="2" t="str">
        <f ca="1"/>
        <v/>
      </c>
      <c r="L392" s="4" t="str">
        <f ca="1"/>
        <v/>
      </c>
      <c r="M392" s="4" t="str">
        <f ca="1"/>
        <v/>
      </c>
      <c r="N392" s="4" t="str">
        <f ca="1"/>
        <v/>
      </c>
      <c r="O392" s="4" t="str">
        <f ca="1"/>
        <v/>
      </c>
      <c r="P392" s="4" t="str">
        <f ca="1"/>
        <v/>
      </c>
      <c r="Q392" s="4" t="str">
        <f ca="1"/>
        <v/>
      </c>
    </row>
    <row r="393" spans="2:17" x14ac:dyDescent="0.2">
      <c r="B393" s="4" t="str">
        <f ca="1"/>
        <v/>
      </c>
      <c r="C393" s="4" t="str">
        <f ca="1"/>
        <v/>
      </c>
      <c r="D393" s="4" t="str">
        <f ca="1"/>
        <v/>
      </c>
      <c r="E393" s="4" t="str">
        <f ca="1"/>
        <v/>
      </c>
      <c r="F393" s="2" t="str">
        <f ca="1"/>
        <v/>
      </c>
      <c r="G393" s="2" t="str">
        <f ca="1"/>
        <v/>
      </c>
      <c r="H393" s="2" t="str">
        <f ca="1"/>
        <v/>
      </c>
      <c r="I393" s="2" t="str">
        <f ca="1"/>
        <v/>
      </c>
      <c r="J393" s="2" t="str">
        <f ca="1"/>
        <v/>
      </c>
      <c r="K393" s="2" t="str">
        <f ca="1"/>
        <v/>
      </c>
      <c r="L393" s="4" t="str">
        <f ca="1"/>
        <v/>
      </c>
      <c r="M393" s="4" t="str">
        <f ca="1"/>
        <v/>
      </c>
      <c r="N393" s="4" t="str">
        <f ca="1"/>
        <v/>
      </c>
      <c r="O393" s="4" t="str">
        <f ca="1"/>
        <v/>
      </c>
      <c r="P393" s="4" t="str">
        <f ca="1"/>
        <v/>
      </c>
      <c r="Q393" s="4" t="str">
        <f ca="1"/>
        <v/>
      </c>
    </row>
    <row r="394" spans="2:17" x14ac:dyDescent="0.2">
      <c r="B394" s="4" t="str">
        <f ca="1"/>
        <v/>
      </c>
      <c r="C394" s="4" t="str">
        <f ca="1"/>
        <v/>
      </c>
      <c r="D394" s="4" t="str">
        <f ca="1"/>
        <v/>
      </c>
      <c r="E394" s="4" t="str">
        <f ca="1"/>
        <v/>
      </c>
      <c r="F394" s="2" t="str">
        <f ca="1"/>
        <v/>
      </c>
      <c r="G394" s="2" t="str">
        <f ca="1"/>
        <v/>
      </c>
      <c r="H394" s="2" t="str">
        <f ca="1"/>
        <v/>
      </c>
      <c r="I394" s="2" t="str">
        <f ca="1"/>
        <v/>
      </c>
      <c r="J394" s="2" t="str">
        <f ca="1"/>
        <v/>
      </c>
      <c r="K394" s="2" t="str">
        <f ca="1"/>
        <v/>
      </c>
      <c r="L394" s="4" t="str">
        <f ca="1"/>
        <v/>
      </c>
      <c r="M394" s="4" t="str">
        <f ca="1"/>
        <v/>
      </c>
      <c r="N394" s="4" t="str">
        <f ca="1"/>
        <v/>
      </c>
      <c r="O394" s="4" t="str">
        <f ca="1"/>
        <v/>
      </c>
      <c r="P394" s="4" t="str">
        <f ca="1"/>
        <v/>
      </c>
      <c r="Q394" s="4" t="str">
        <f ca="1"/>
        <v/>
      </c>
    </row>
    <row r="395" spans="2:17" x14ac:dyDescent="0.2">
      <c r="B395" s="4" t="str">
        <f ca="1"/>
        <v/>
      </c>
      <c r="C395" s="4" t="str">
        <f ca="1"/>
        <v/>
      </c>
      <c r="D395" s="4" t="str">
        <f ca="1"/>
        <v/>
      </c>
      <c r="E395" s="4" t="str">
        <f ca="1"/>
        <v/>
      </c>
      <c r="F395" s="2" t="str">
        <f ca="1"/>
        <v/>
      </c>
      <c r="G395" s="2" t="str">
        <f ca="1"/>
        <v/>
      </c>
      <c r="H395" s="2" t="str">
        <f ca="1"/>
        <v/>
      </c>
      <c r="I395" s="2" t="str">
        <f ca="1"/>
        <v/>
      </c>
      <c r="J395" s="2" t="str">
        <f ca="1"/>
        <v/>
      </c>
      <c r="K395" s="2" t="str">
        <f ca="1"/>
        <v/>
      </c>
      <c r="L395" s="4" t="str">
        <f ca="1"/>
        <v/>
      </c>
      <c r="M395" s="4" t="str">
        <f ca="1"/>
        <v/>
      </c>
      <c r="N395" s="4" t="str">
        <f ca="1"/>
        <v/>
      </c>
      <c r="O395" s="4" t="str">
        <f ca="1"/>
        <v/>
      </c>
      <c r="P395" s="4" t="str">
        <f ca="1"/>
        <v/>
      </c>
      <c r="Q395" s="4" t="str">
        <f ca="1"/>
        <v/>
      </c>
    </row>
    <row r="396" spans="2:17" x14ac:dyDescent="0.2">
      <c r="B396" s="4" t="str">
        <f ca="1"/>
        <v/>
      </c>
      <c r="C396" s="4" t="str">
        <f ca="1"/>
        <v/>
      </c>
      <c r="D396" s="4" t="str">
        <f ca="1"/>
        <v/>
      </c>
      <c r="E396" s="4" t="str">
        <f ca="1"/>
        <v/>
      </c>
      <c r="F396" s="2" t="str">
        <f ca="1"/>
        <v/>
      </c>
      <c r="G396" s="2" t="str">
        <f ca="1"/>
        <v/>
      </c>
      <c r="H396" s="2" t="str">
        <f ca="1"/>
        <v/>
      </c>
      <c r="I396" s="2" t="str">
        <f ca="1"/>
        <v/>
      </c>
      <c r="J396" s="2" t="str">
        <f ca="1"/>
        <v/>
      </c>
      <c r="K396" s="2" t="str">
        <f ca="1"/>
        <v/>
      </c>
      <c r="L396" s="4" t="str">
        <f ca="1"/>
        <v/>
      </c>
      <c r="M396" s="4" t="str">
        <f ca="1"/>
        <v/>
      </c>
      <c r="N396" s="4" t="str">
        <f ca="1"/>
        <v/>
      </c>
      <c r="O396" s="4" t="str">
        <f ca="1"/>
        <v/>
      </c>
      <c r="P396" s="4" t="str">
        <f ca="1"/>
        <v/>
      </c>
      <c r="Q396" s="4" t="str">
        <f ca="1"/>
        <v/>
      </c>
    </row>
    <row r="397" spans="2:17" x14ac:dyDescent="0.2">
      <c r="B397" s="4" t="str">
        <f ca="1"/>
        <v/>
      </c>
      <c r="C397" s="4" t="str">
        <f ca="1"/>
        <v/>
      </c>
      <c r="D397" s="4" t="str">
        <f ca="1"/>
        <v/>
      </c>
      <c r="E397" s="4" t="str">
        <f ca="1"/>
        <v/>
      </c>
      <c r="F397" s="2" t="str">
        <f ca="1"/>
        <v/>
      </c>
      <c r="G397" s="2" t="str">
        <f ca="1"/>
        <v/>
      </c>
      <c r="H397" s="2" t="str">
        <f ca="1"/>
        <v/>
      </c>
      <c r="I397" s="2" t="str">
        <f ca="1"/>
        <v/>
      </c>
      <c r="J397" s="2" t="str">
        <f ca="1"/>
        <v/>
      </c>
      <c r="K397" s="2" t="str">
        <f ca="1"/>
        <v/>
      </c>
      <c r="L397" s="4" t="str">
        <f ca="1"/>
        <v/>
      </c>
      <c r="M397" s="4" t="str">
        <f ca="1"/>
        <v/>
      </c>
      <c r="N397" s="4" t="str">
        <f ca="1"/>
        <v/>
      </c>
      <c r="O397" s="4" t="str">
        <f ca="1"/>
        <v/>
      </c>
      <c r="P397" s="4" t="str">
        <f ca="1"/>
        <v/>
      </c>
      <c r="Q397" s="4" t="str">
        <f ca="1"/>
        <v/>
      </c>
    </row>
    <row r="398" spans="2:17" x14ac:dyDescent="0.2">
      <c r="B398" s="4" t="str">
        <f ca="1"/>
        <v/>
      </c>
      <c r="C398" s="4" t="str">
        <f ca="1"/>
        <v/>
      </c>
      <c r="D398" s="4" t="str">
        <f ca="1"/>
        <v/>
      </c>
      <c r="E398" s="4" t="str">
        <f ca="1"/>
        <v/>
      </c>
      <c r="F398" s="2" t="str">
        <f ca="1"/>
        <v/>
      </c>
      <c r="G398" s="2" t="str">
        <f ca="1"/>
        <v/>
      </c>
      <c r="H398" s="2" t="str">
        <f ca="1"/>
        <v/>
      </c>
      <c r="I398" s="2" t="str">
        <f ca="1"/>
        <v/>
      </c>
      <c r="J398" s="2" t="str">
        <f ca="1"/>
        <v/>
      </c>
      <c r="K398" s="2" t="str">
        <f ca="1"/>
        <v/>
      </c>
      <c r="L398" s="4" t="str">
        <f ca="1"/>
        <v/>
      </c>
      <c r="M398" s="4" t="str">
        <f ca="1"/>
        <v/>
      </c>
      <c r="N398" s="4" t="str">
        <f ca="1"/>
        <v/>
      </c>
      <c r="O398" s="4" t="str">
        <f ca="1"/>
        <v/>
      </c>
      <c r="P398" s="4" t="str">
        <f ca="1"/>
        <v/>
      </c>
      <c r="Q398" s="4" t="str">
        <f ca="1"/>
        <v/>
      </c>
    </row>
    <row r="399" spans="2:17" x14ac:dyDescent="0.2">
      <c r="B399" s="4" t="str">
        <f ca="1"/>
        <v/>
      </c>
      <c r="C399" s="4" t="str">
        <f ca="1"/>
        <v/>
      </c>
      <c r="D399" s="4" t="str">
        <f ca="1"/>
        <v/>
      </c>
      <c r="E399" s="4" t="str">
        <f ca="1"/>
        <v/>
      </c>
      <c r="F399" s="2" t="str">
        <f ca="1"/>
        <v/>
      </c>
      <c r="G399" s="2" t="str">
        <f ca="1"/>
        <v/>
      </c>
      <c r="H399" s="2" t="str">
        <f ca="1"/>
        <v/>
      </c>
      <c r="I399" s="2" t="str">
        <f ca="1"/>
        <v/>
      </c>
      <c r="J399" s="2" t="str">
        <f ca="1"/>
        <v/>
      </c>
      <c r="K399" s="2" t="str">
        <f ca="1"/>
        <v/>
      </c>
      <c r="L399" s="4" t="str">
        <f ca="1"/>
        <v/>
      </c>
      <c r="M399" s="4" t="str">
        <f ca="1"/>
        <v/>
      </c>
      <c r="N399" s="4" t="str">
        <f ca="1"/>
        <v/>
      </c>
      <c r="O399" s="4" t="str">
        <f ca="1"/>
        <v/>
      </c>
      <c r="P399" s="4" t="str">
        <f ca="1"/>
        <v/>
      </c>
      <c r="Q399" s="4" t="str">
        <f ca="1"/>
        <v/>
      </c>
    </row>
    <row r="400" spans="2:17" x14ac:dyDescent="0.2">
      <c r="B400" s="4" t="str">
        <f ca="1"/>
        <v/>
      </c>
      <c r="C400" s="4" t="str">
        <f ca="1"/>
        <v/>
      </c>
      <c r="D400" s="4" t="str">
        <f ca="1"/>
        <v/>
      </c>
      <c r="E400" s="4" t="str">
        <f ca="1"/>
        <v/>
      </c>
      <c r="F400" s="2" t="str">
        <f ca="1"/>
        <v/>
      </c>
      <c r="G400" s="2" t="str">
        <f ca="1"/>
        <v/>
      </c>
      <c r="H400" s="2" t="str">
        <f ca="1"/>
        <v/>
      </c>
      <c r="I400" s="2" t="str">
        <f ca="1"/>
        <v/>
      </c>
      <c r="J400" s="2" t="str">
        <f ca="1"/>
        <v/>
      </c>
      <c r="K400" s="2" t="str">
        <f ca="1"/>
        <v/>
      </c>
      <c r="L400" s="4" t="str">
        <f ca="1"/>
        <v/>
      </c>
      <c r="M400" s="4" t="str">
        <f ca="1"/>
        <v/>
      </c>
      <c r="N400" s="4" t="str">
        <f ca="1"/>
        <v/>
      </c>
      <c r="O400" s="4" t="str">
        <f ca="1"/>
        <v/>
      </c>
      <c r="P400" s="4" t="str">
        <f ca="1"/>
        <v/>
      </c>
      <c r="Q400" s="4" t="str">
        <f ca="1"/>
        <v/>
      </c>
    </row>
    <row r="401" spans="2:17" x14ac:dyDescent="0.2">
      <c r="B401" s="4" t="str">
        <f ca="1"/>
        <v>Liste des opérations</v>
      </c>
      <c r="C401" s="4" t="str">
        <f ca="1"/>
        <v>Raison sociale</v>
      </c>
      <c r="D401" s="4" t="str">
        <f ca="1"/>
        <v>CT de l'opération</v>
      </c>
      <c r="E401" s="4" t="str">
        <f ca="1"/>
        <v>Part UE</v>
      </c>
      <c r="F401" s="2" t="str">
        <f ca="1"/>
        <v>points obtenus (cq)</v>
      </c>
      <c r="G401" s="2" t="str">
        <f ca="1"/>
        <v>avis (cq)</v>
      </c>
      <c r="H401" s="2" t="str">
        <f ca="1"/>
        <v>points obtenus (cp)</v>
      </c>
      <c r="I401" s="2" t="str">
        <f ca="1"/>
        <v>avis (cp)</v>
      </c>
      <c r="J401" s="2" t="str">
        <f ca="1"/>
        <v>points obtenus (ca)</v>
      </c>
      <c r="K401" s="2" t="str">
        <f ca="1"/>
        <v>avis (ca)</v>
      </c>
      <c r="L401" s="4" t="str">
        <f ca="1"/>
        <v>points obtenus</v>
      </c>
      <c r="M401" s="4" t="str">
        <f ca="1"/>
        <v>%</v>
      </c>
      <c r="N401" s="4" t="str">
        <f ca="1"/>
        <v>avis</v>
      </c>
      <c r="O401" s="4" t="str">
        <f ca="1"/>
        <v xml:space="preserve">Priorisation favorable </v>
      </c>
      <c r="P401" s="4" t="str">
        <f ca="1"/>
        <v>Priorisation Défavorable</v>
      </c>
      <c r="Q401" s="4" t="str">
        <f ca="1"/>
        <v>Colonne1</v>
      </c>
    </row>
  </sheetData>
  <autoFilter ref="B9:P99" xr:uid="{5486F3DA-0E4B-4B31-A4AD-ABEBC27FB4C9}"/>
  <mergeCells count="5">
    <mergeCell ref="O8:P8"/>
    <mergeCell ref="F8:G8"/>
    <mergeCell ref="H8:I8"/>
    <mergeCell ref="J8:K8"/>
    <mergeCell ref="L8:N8"/>
  </mergeCells>
  <pageMargins left="0.39370078740157483" right="0.39370078740157483" top="0.39370078740157483" bottom="0.59055118110236227" header="0.19685039370078741" footer="0.39370078740157483"/>
  <pageSetup paperSize="9" scale="56" fitToHeight="0" orientation="landscape"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34187-B1B5-4BEB-86A8-442DC5C85B6E}">
  <sheetPr codeName="Feuil1">
    <pageSetUpPr fitToPage="1"/>
  </sheetPr>
  <dimension ref="A2:XFD67"/>
  <sheetViews>
    <sheetView showGridLines="0" tabSelected="1" zoomScaleNormal="100" zoomScaleSheetLayoutView="90" workbookViewId="0">
      <selection activeCell="L8" sqref="L8"/>
    </sheetView>
  </sheetViews>
  <sheetFormatPr baseColWidth="10" defaultColWidth="20.5703125" defaultRowHeight="15.75" x14ac:dyDescent="0.25"/>
  <cols>
    <col min="1" max="1" width="5.7109375" style="34" customWidth="1"/>
    <col min="2" max="3" width="20.7109375" style="24" customWidth="1"/>
    <col min="4" max="8" width="16.5703125" style="25" customWidth="1"/>
    <col min="9" max="9" width="19" style="26" bestFit="1" customWidth="1"/>
    <col min="10" max="10" width="5.7109375" customWidth="1"/>
    <col min="12" max="16379" width="20.5703125" style="9"/>
    <col min="16380" max="16383" width="15.28515625" style="9" customWidth="1"/>
    <col min="16384" max="16384" width="18.85546875" style="9" customWidth="1"/>
  </cols>
  <sheetData>
    <row r="2" spans="2:9" ht="80.099999999999994" customHeight="1" x14ac:dyDescent="0.25">
      <c r="C2"/>
      <c r="D2"/>
    </row>
    <row r="3" spans="2:9" ht="16.5" thickBot="1" x14ac:dyDescent="0.3"/>
    <row r="4" spans="2:9" ht="20.25" thickTop="1" thickBot="1" x14ac:dyDescent="0.35">
      <c r="B4" s="69" t="s">
        <v>17</v>
      </c>
      <c r="C4" s="35"/>
      <c r="D4" s="36"/>
      <c r="E4" s="36"/>
      <c r="F4" s="36"/>
      <c r="G4" s="36"/>
      <c r="H4" s="36"/>
      <c r="I4" s="37"/>
    </row>
    <row r="5" spans="2:9" ht="16.5" thickTop="1" x14ac:dyDescent="0.25"/>
    <row r="6" spans="2:9" ht="18.75" x14ac:dyDescent="0.3">
      <c r="B6" s="150" t="s">
        <v>18</v>
      </c>
      <c r="C6" s="206"/>
      <c r="D6" s="206"/>
      <c r="E6" s="206"/>
      <c r="F6" s="206"/>
      <c r="G6" s="206"/>
      <c r="H6" s="206"/>
      <c r="I6" s="206"/>
    </row>
    <row r="7" spans="2:9" ht="18.75" x14ac:dyDescent="0.3">
      <c r="B7" s="150" t="s">
        <v>20</v>
      </c>
      <c r="C7" s="206"/>
      <c r="D7" s="206"/>
      <c r="E7" s="206"/>
      <c r="F7" s="206"/>
      <c r="G7" s="206"/>
      <c r="H7" s="206"/>
      <c r="I7" s="206"/>
    </row>
    <row r="8" spans="2:9" ht="16.5" thickBot="1" x14ac:dyDescent="0.3"/>
    <row r="9" spans="2:9" ht="17.25" thickTop="1" thickBot="1" x14ac:dyDescent="0.3">
      <c r="B9" s="77" t="s">
        <v>22</v>
      </c>
      <c r="C9" s="77"/>
      <c r="D9" s="59" t="str" cm="1">
        <f t="array" aca="1" ref="D9" ca="1">MID(CELL("nomfichier",A1),FIND("]",CELL("nomfichier",A1))+1,20)</f>
        <v>IDFxxxxxx</v>
      </c>
      <c r="E9" s="60"/>
      <c r="F9" s="60"/>
      <c r="G9" s="60"/>
      <c r="H9" s="60"/>
      <c r="I9" s="60"/>
    </row>
    <row r="10" spans="2:9" ht="15" customHeight="1" thickTop="1" thickBot="1" x14ac:dyDescent="0.3">
      <c r="B10" s="77" t="s">
        <v>23</v>
      </c>
      <c r="C10" s="77"/>
      <c r="D10" s="207" t="s">
        <v>24</v>
      </c>
      <c r="E10" s="208"/>
      <c r="F10" s="208"/>
      <c r="G10" s="208"/>
      <c r="H10" s="208"/>
      <c r="I10" s="209"/>
    </row>
    <row r="11" spans="2:9" ht="15" customHeight="1" thickTop="1" thickBot="1" x14ac:dyDescent="0.3">
      <c r="B11" s="77" t="s">
        <v>25</v>
      </c>
      <c r="C11" s="77"/>
      <c r="D11" s="207" t="s">
        <v>26</v>
      </c>
      <c r="E11" s="208"/>
      <c r="F11" s="208"/>
      <c r="G11" s="208"/>
      <c r="H11" s="208"/>
      <c r="I11" s="209"/>
    </row>
    <row r="12" spans="2:9" ht="15" customHeight="1" thickTop="1" thickBot="1" x14ac:dyDescent="0.3">
      <c r="B12" s="77" t="s">
        <v>27</v>
      </c>
      <c r="C12" s="77"/>
      <c r="D12" s="210">
        <v>0</v>
      </c>
      <c r="E12" s="211"/>
      <c r="F12" s="60" t="s">
        <v>28</v>
      </c>
      <c r="G12" s="210">
        <v>0</v>
      </c>
      <c r="H12" s="211"/>
      <c r="I12" s="60"/>
    </row>
    <row r="13" spans="2:9" ht="15" customHeight="1" thickTop="1" thickBot="1" x14ac:dyDescent="0.3">
      <c r="B13" s="77" t="s">
        <v>29</v>
      </c>
      <c r="C13" s="77"/>
      <c r="D13" s="59" t="s">
        <v>30</v>
      </c>
      <c r="E13" s="59" t="s">
        <v>31</v>
      </c>
      <c r="F13" s="60"/>
      <c r="G13" s="60"/>
      <c r="H13" s="60"/>
      <c r="I13" s="60"/>
    </row>
    <row r="14" spans="2:9" ht="15" customHeight="1" thickTop="1" thickBot="1" x14ac:dyDescent="0.3">
      <c r="B14" s="77" t="s">
        <v>32</v>
      </c>
      <c r="C14" s="77"/>
      <c r="D14" s="101">
        <v>44562</v>
      </c>
      <c r="E14" s="78"/>
      <c r="F14" s="60"/>
      <c r="G14" s="60"/>
      <c r="H14" s="60"/>
      <c r="I14" s="60"/>
    </row>
    <row r="15" spans="2:9" ht="15" customHeight="1" thickTop="1" x14ac:dyDescent="0.25">
      <c r="B15" s="155"/>
      <c r="C15" s="155"/>
      <c r="D15" s="155"/>
      <c r="E15" s="156"/>
      <c r="F15" s="157"/>
      <c r="G15" s="157"/>
      <c r="H15" s="157"/>
      <c r="I15" s="157"/>
    </row>
    <row r="16" spans="2:9" x14ac:dyDescent="0.25">
      <c r="I16" s="9"/>
    </row>
    <row r="17" spans="1:9 16384:16384" x14ac:dyDescent="0.25">
      <c r="B17" s="251" t="s">
        <v>96</v>
      </c>
      <c r="C17" s="251"/>
      <c r="D17" s="251"/>
      <c r="E17" s="251"/>
      <c r="F17" s="251"/>
      <c r="G17" s="251"/>
      <c r="H17" s="251"/>
      <c r="I17" s="158" t="s">
        <v>36</v>
      </c>
    </row>
    <row r="18" spans="1:9 16384:16384" ht="43.5" customHeight="1" x14ac:dyDescent="0.25">
      <c r="A18" s="38"/>
      <c r="B18" s="257" t="s">
        <v>97</v>
      </c>
      <c r="C18" s="257"/>
      <c r="D18" s="257"/>
      <c r="E18" s="257"/>
      <c r="F18" s="257"/>
      <c r="G18" s="257"/>
      <c r="H18" s="257"/>
      <c r="I18" s="136"/>
      <c r="XFD18" s="136" t="str">
        <f>IF(OR(I18="Non pertinent",I18=""),"",IF(I18="Non",0,1))</f>
        <v/>
      </c>
    </row>
    <row r="19" spans="1:9 16384:16384" x14ac:dyDescent="0.25">
      <c r="A19" s="38"/>
      <c r="B19" s="9"/>
      <c r="C19" s="9"/>
      <c r="D19" s="9"/>
      <c r="E19" s="9"/>
      <c r="F19" s="9"/>
      <c r="G19" s="9"/>
      <c r="H19" s="9"/>
      <c r="I19" s="9"/>
      <c r="XFD19" s="136"/>
    </row>
    <row r="20" spans="1:9 16384:16384" x14ac:dyDescent="0.25">
      <c r="B20" s="213" t="s">
        <v>35</v>
      </c>
      <c r="C20" s="214"/>
      <c r="D20" s="214"/>
      <c r="E20" s="214"/>
      <c r="F20" s="214"/>
      <c r="G20" s="214"/>
      <c r="H20" s="214"/>
      <c r="I20" s="153" t="s">
        <v>36</v>
      </c>
    </row>
    <row r="21" spans="1:9 16384:16384" ht="16.5" thickBot="1" x14ac:dyDescent="0.3">
      <c r="B21" s="215"/>
      <c r="C21" s="216"/>
      <c r="D21" s="216"/>
      <c r="E21" s="216"/>
      <c r="F21" s="216"/>
      <c r="G21" s="216"/>
      <c r="H21" s="216"/>
      <c r="I21" s="130">
        <v>6</v>
      </c>
    </row>
    <row r="22" spans="1:9 16384:16384" ht="17.25" thickTop="1" thickBot="1" x14ac:dyDescent="0.3">
      <c r="B22" s="217" t="s">
        <v>40</v>
      </c>
      <c r="C22" s="218"/>
      <c r="D22" s="218"/>
      <c r="E22" s="218"/>
      <c r="F22" s="218"/>
      <c r="G22" s="218"/>
      <c r="H22" s="219"/>
      <c r="I22" s="129"/>
      <c r="XFD22" s="136" t="str">
        <f>IF(OR(I22="Non pertinent",I22=""),"",IF(I22="Très faible",0,IF(I22="Faible",1,IF(I22="Moyen",2,3))))</f>
        <v/>
      </c>
    </row>
    <row r="23" spans="1:9 16384:16384" ht="17.25" thickTop="1" thickBot="1" x14ac:dyDescent="0.3">
      <c r="B23" s="220" t="s">
        <v>44</v>
      </c>
      <c r="C23" s="221"/>
      <c r="D23" s="221"/>
      <c r="E23" s="221"/>
      <c r="F23" s="221"/>
      <c r="G23" s="221"/>
      <c r="H23" s="222"/>
      <c r="I23" s="119"/>
      <c r="XFD23" s="136" t="str">
        <f>IF(OR(I23="Non pertinent",I23=""),"",IF(I23="Très faible",0,IF(I23="Faible",1,IF(I23="Moyen",2,3))))</f>
        <v/>
      </c>
    </row>
    <row r="24" spans="1:9 16384:16384" ht="17.25" thickTop="1" thickBot="1" x14ac:dyDescent="0.3">
      <c r="B24" s="223" t="s">
        <v>47</v>
      </c>
      <c r="C24" s="224"/>
      <c r="D24" s="224"/>
      <c r="E24" s="224"/>
      <c r="F24" s="224"/>
      <c r="G24" s="224"/>
      <c r="H24" s="224"/>
      <c r="I24" s="122"/>
    </row>
    <row r="25" spans="1:9 16384:16384" ht="17.25" thickTop="1" thickBot="1" x14ac:dyDescent="0.3">
      <c r="A25" s="38"/>
      <c r="B25" s="120"/>
      <c r="C25" s="205" t="s">
        <v>48</v>
      </c>
      <c r="D25" s="205"/>
      <c r="E25" s="205"/>
      <c r="F25" s="205"/>
      <c r="G25" s="205"/>
      <c r="H25" s="205"/>
      <c r="I25" s="121"/>
      <c r="XFD25" s="136" t="str">
        <f>IF(OR(I25="Non pertinent",I25=""),"",IF(I25="Non",0,1))</f>
        <v/>
      </c>
    </row>
    <row r="26" spans="1:9 16384:16384" ht="17.25" thickTop="1" thickBot="1" x14ac:dyDescent="0.3">
      <c r="A26" s="38"/>
      <c r="B26" s="71"/>
      <c r="C26" s="205" t="s">
        <v>52</v>
      </c>
      <c r="D26" s="205"/>
      <c r="E26" s="205"/>
      <c r="F26" s="205"/>
      <c r="G26" s="205"/>
      <c r="H26" s="205"/>
      <c r="I26" s="121"/>
      <c r="XFD26" s="136" t="str">
        <f>IF(OR(I26="Non pertinent",I26=""),"",IF(I26="Non",0,1))</f>
        <v/>
      </c>
    </row>
    <row r="27" spans="1:9 16384:16384" ht="17.25" thickTop="1" thickBot="1" x14ac:dyDescent="0.3">
      <c r="A27" s="38"/>
      <c r="B27" s="72"/>
      <c r="C27" s="205" t="s">
        <v>55</v>
      </c>
      <c r="D27" s="205"/>
      <c r="E27" s="205"/>
      <c r="F27" s="205"/>
      <c r="G27" s="205"/>
      <c r="H27" s="205"/>
      <c r="I27" s="121"/>
      <c r="XFD27" s="136" t="str">
        <f>IF(OR(I27="Non pertinent",I27=""),"",IF(I27="Non",0,1))</f>
        <v/>
      </c>
    </row>
    <row r="28" spans="1:9 16384:16384" ht="17.25" thickTop="1" thickBot="1" x14ac:dyDescent="0.3">
      <c r="A28" s="38"/>
      <c r="B28" s="70"/>
      <c r="C28" s="205" t="s">
        <v>58</v>
      </c>
      <c r="D28" s="205"/>
      <c r="E28" s="205"/>
      <c r="F28" s="205"/>
      <c r="G28" s="205"/>
      <c r="H28" s="205"/>
      <c r="I28" s="121"/>
      <c r="XFD28" s="136" t="str">
        <f>IF(OR(I28="Non pertinent",I28=""),"",IF(I28="Non",0,1))</f>
        <v/>
      </c>
    </row>
    <row r="29" spans="1:9 16384:16384" s="39" customFormat="1" ht="16.5" thickTop="1" x14ac:dyDescent="0.25">
      <c r="A29" s="38"/>
      <c r="B29" s="73"/>
      <c r="C29" s="74"/>
      <c r="D29" s="75"/>
      <c r="E29" s="75"/>
      <c r="F29" s="75"/>
      <c r="G29" s="75"/>
      <c r="H29" s="75"/>
      <c r="I29" s="76"/>
      <c r="XFD29" s="136">
        <f>SUM(XFD22:XFD28)</f>
        <v>0</v>
      </c>
    </row>
    <row r="30" spans="1:9 16384:16384" ht="17.25" customHeight="1" thickBot="1" x14ac:dyDescent="0.3">
      <c r="B30" s="23"/>
    </row>
    <row r="31" spans="1:9 16384:16384" ht="16.5" thickTop="1" x14ac:dyDescent="0.25">
      <c r="B31" s="236" t="s">
        <v>61</v>
      </c>
      <c r="C31" s="237"/>
      <c r="D31" s="237"/>
      <c r="E31" s="237"/>
      <c r="F31" s="237"/>
      <c r="G31" s="237"/>
      <c r="H31" s="237"/>
      <c r="I31" s="131" t="s">
        <v>36</v>
      </c>
    </row>
    <row r="32" spans="1:9 16384:16384" ht="16.5" thickBot="1" x14ac:dyDescent="0.3">
      <c r="B32" s="238"/>
      <c r="C32" s="239"/>
      <c r="D32" s="239"/>
      <c r="E32" s="239"/>
      <c r="F32" s="239"/>
      <c r="G32" s="239"/>
      <c r="H32" s="239"/>
      <c r="I32" s="132">
        <v>6</v>
      </c>
    </row>
    <row r="33" spans="2:11 16384:16384" ht="17.25" thickTop="1" thickBot="1" x14ac:dyDescent="0.3">
      <c r="B33" s="240" t="s">
        <v>98</v>
      </c>
      <c r="C33" s="241"/>
      <c r="D33" s="241"/>
      <c r="E33" s="241"/>
      <c r="F33" s="241"/>
      <c r="G33" s="241"/>
      <c r="H33" s="242"/>
      <c r="I33" s="123"/>
      <c r="XFD33" s="136" t="str">
        <f>IF(OR(I33="Non pertinent",I33=""),"",IF(I33="Très faible",0,IF(I33="Faible",1,IF(I33="Moyen",2,3))))</f>
        <v/>
      </c>
    </row>
    <row r="34" spans="2:11 16384:16384" ht="30.75" customHeight="1" thickTop="1" thickBot="1" x14ac:dyDescent="0.3">
      <c r="B34" s="227" t="s">
        <v>65</v>
      </c>
      <c r="C34" s="228"/>
      <c r="D34" s="228"/>
      <c r="E34" s="228"/>
      <c r="F34" s="228"/>
      <c r="G34" s="228"/>
      <c r="H34" s="229"/>
      <c r="I34" s="123"/>
      <c r="XFD34" s="136" t="str">
        <f>IF(OR(I34="Non pertinent",I34=""),"",IF(I34="Faible",0,IF(I34="Moyen",1,2)))</f>
        <v/>
      </c>
    </row>
    <row r="35" spans="2:11 16384:16384" ht="34.5" customHeight="1" thickTop="1" thickBot="1" x14ac:dyDescent="0.3">
      <c r="B35" s="227" t="s">
        <v>99</v>
      </c>
      <c r="C35" s="228"/>
      <c r="D35" s="228"/>
      <c r="E35" s="228"/>
      <c r="F35" s="228"/>
      <c r="G35" s="228"/>
      <c r="H35" s="229"/>
      <c r="I35" s="124"/>
      <c r="XFD35" s="136" t="str">
        <f>IF(OR(I35="Non pertinent",I35=""),"",IF(I35="Non",0,1))</f>
        <v/>
      </c>
    </row>
    <row r="36" spans="2:11 16384:16384" ht="17.25" thickTop="1" thickBot="1" x14ac:dyDescent="0.3">
      <c r="B36" s="125"/>
      <c r="C36" s="126"/>
      <c r="D36" s="126"/>
      <c r="E36" s="126"/>
      <c r="F36" s="126"/>
      <c r="G36" s="126"/>
      <c r="H36" s="127"/>
      <c r="I36" s="128"/>
      <c r="XFD36" s="136">
        <f>SUM(XFD33:XFD35)</f>
        <v>0</v>
      </c>
    </row>
    <row r="37" spans="2:11 16384:16384" ht="17.25" thickTop="1" thickBot="1" x14ac:dyDescent="0.3">
      <c r="B37" s="27"/>
      <c r="C37" s="27"/>
      <c r="D37" s="27"/>
      <c r="E37" s="27"/>
      <c r="F37" s="27"/>
      <c r="G37" s="27"/>
      <c r="H37" s="27"/>
      <c r="I37" s="28"/>
      <c r="J37" s="9"/>
      <c r="K37" s="9"/>
    </row>
    <row r="38" spans="2:11 16384:16384" ht="16.5" thickTop="1" x14ac:dyDescent="0.25">
      <c r="B38" s="230" t="s">
        <v>71</v>
      </c>
      <c r="C38" s="231"/>
      <c r="D38" s="231"/>
      <c r="E38" s="231"/>
      <c r="F38" s="231"/>
      <c r="G38" s="231"/>
      <c r="H38" s="231"/>
      <c r="I38" s="134" t="s">
        <v>36</v>
      </c>
    </row>
    <row r="39" spans="2:11 16384:16384" ht="14.25" customHeight="1" thickBot="1" x14ac:dyDescent="0.3">
      <c r="B39" s="232"/>
      <c r="C39" s="233"/>
      <c r="D39" s="233"/>
      <c r="E39" s="233"/>
      <c r="F39" s="233"/>
      <c r="G39" s="233"/>
      <c r="H39" s="233"/>
      <c r="I39" s="135">
        <v>6</v>
      </c>
    </row>
    <row r="40" spans="2:11 16384:16384" x14ac:dyDescent="0.25">
      <c r="B40" s="234" t="s">
        <v>100</v>
      </c>
      <c r="C40" s="235"/>
      <c r="D40" s="235"/>
      <c r="E40" s="235"/>
      <c r="F40" s="235"/>
      <c r="G40" s="235"/>
      <c r="H40" s="235"/>
      <c r="I40" s="93"/>
    </row>
    <row r="41" spans="2:11 16384:16384" ht="18" customHeight="1" x14ac:dyDescent="0.25">
      <c r="B41" s="94"/>
      <c r="C41" s="252" t="s">
        <v>101</v>
      </c>
      <c r="D41" s="253"/>
      <c r="E41" s="253"/>
      <c r="F41" s="253"/>
      <c r="G41" s="253"/>
      <c r="H41" s="254"/>
      <c r="I41" s="40"/>
      <c r="XFD41" s="136" t="str">
        <f>IF(OR(I41="Non pertinent",I41=""),"",IF(I41="Très faible",0,IF(I41="Faible",1,IF(I41="Moyen",2,3))))</f>
        <v/>
      </c>
    </row>
    <row r="42" spans="2:11 16384:16384" x14ac:dyDescent="0.25">
      <c r="B42" s="255" t="s">
        <v>102</v>
      </c>
      <c r="C42" s="256"/>
      <c r="D42" s="256"/>
      <c r="E42" s="256"/>
      <c r="F42" s="256"/>
      <c r="G42" s="256"/>
      <c r="H42" s="256"/>
      <c r="I42" s="99"/>
      <c r="XFD42" s="136"/>
    </row>
    <row r="43" spans="2:11 16384:16384" ht="39.75" customHeight="1" x14ac:dyDescent="0.25">
      <c r="B43" s="94"/>
      <c r="C43" s="252" t="s">
        <v>103</v>
      </c>
      <c r="D43" s="253"/>
      <c r="E43" s="253"/>
      <c r="F43" s="253"/>
      <c r="G43" s="253"/>
      <c r="H43" s="254"/>
      <c r="I43" s="40"/>
      <c r="XFD43" s="136" t="str">
        <f>IF(OR(I43="Non pertinent",I43=""),"",IF(I43="Très faible",0,IF(I43="Faible",1,IF(I43="Moyen",2,3))))</f>
        <v/>
      </c>
    </row>
    <row r="44" spans="2:11 16384:16384" ht="54" customHeight="1" x14ac:dyDescent="0.25">
      <c r="B44" s="94"/>
      <c r="C44" s="252" t="s">
        <v>104</v>
      </c>
      <c r="D44" s="253"/>
      <c r="E44" s="253"/>
      <c r="F44" s="253"/>
      <c r="G44" s="253"/>
      <c r="H44" s="254"/>
      <c r="I44" s="40"/>
      <c r="XFD44" s="136" t="str">
        <f>IF(OR(I44="Non pertinent",I44=""),"",IF(I44="Très faible",0,IF(I44="Faible",1,IF(I44="Moyen",2,3))))</f>
        <v/>
      </c>
    </row>
    <row r="45" spans="2:11 16384:16384" x14ac:dyDescent="0.25">
      <c r="B45" s="255" t="s">
        <v>105</v>
      </c>
      <c r="C45" s="256"/>
      <c r="D45" s="256"/>
      <c r="E45" s="256"/>
      <c r="F45" s="256"/>
      <c r="G45" s="256"/>
      <c r="H45" s="256"/>
      <c r="I45" s="99"/>
      <c r="XFD45" s="136"/>
    </row>
    <row r="46" spans="2:11 16384:16384" ht="18" customHeight="1" x14ac:dyDescent="0.25">
      <c r="B46" s="94"/>
      <c r="C46" s="252" t="s">
        <v>106</v>
      </c>
      <c r="D46" s="253"/>
      <c r="E46" s="253"/>
      <c r="F46" s="253"/>
      <c r="G46" s="253"/>
      <c r="H46" s="254"/>
      <c r="I46" s="40"/>
      <c r="XFD46" s="136" t="str">
        <f>IF(OR(I46="Non pertinent",I46=""),"",IF(I46="Très faible",0,IF(I46="Faible",1,IF(I46="Moyen",2,3))))</f>
        <v/>
      </c>
    </row>
    <row r="47" spans="2:11 16384:16384" ht="16.5" thickTop="1" x14ac:dyDescent="0.25">
      <c r="B47" s="97"/>
      <c r="C47" s="97"/>
      <c r="D47" s="98"/>
      <c r="E47" s="98"/>
      <c r="F47" s="98"/>
      <c r="G47" s="98"/>
      <c r="H47" s="98"/>
      <c r="I47" s="100"/>
      <c r="XFD47" s="136">
        <f>SUM(XFD41:XFD46)</f>
        <v>0</v>
      </c>
    </row>
    <row r="48" spans="2:11 16384:16384" ht="16.5" thickBot="1" x14ac:dyDescent="0.3"/>
    <row r="49" spans="2:9" ht="17.25" thickTop="1" thickBot="1" x14ac:dyDescent="0.3">
      <c r="B49" s="79" t="s">
        <v>107</v>
      </c>
      <c r="C49" s="80"/>
      <c r="D49" s="81"/>
      <c r="E49" s="81"/>
      <c r="F49" s="81"/>
      <c r="G49" s="81"/>
      <c r="H49" s="81"/>
      <c r="I49" s="82"/>
    </row>
    <row r="50" spans="2:9" ht="17.25" thickTop="1" thickBot="1" x14ac:dyDescent="0.3">
      <c r="B50" s="80"/>
      <c r="C50" s="80"/>
      <c r="D50" s="83" t="s">
        <v>108</v>
      </c>
      <c r="E50" s="83" t="s">
        <v>109</v>
      </c>
      <c r="F50" s="83" t="s">
        <v>110</v>
      </c>
      <c r="G50" s="83" t="s">
        <v>111</v>
      </c>
      <c r="H50" s="83" t="s">
        <v>112</v>
      </c>
      <c r="I50" s="83" t="s">
        <v>113</v>
      </c>
    </row>
    <row r="51" spans="2:9" ht="17.25" thickTop="1" thickBot="1" x14ac:dyDescent="0.3">
      <c r="B51" s="142" t="s">
        <v>114</v>
      </c>
      <c r="C51" s="142"/>
      <c r="D51" s="84">
        <f>COUNTIF($I$22:$I$23,"="&amp;D50)</f>
        <v>0</v>
      </c>
      <c r="E51" s="84">
        <f t="shared" ref="E51:H51" si="0">COUNTIF($I$22:$I$23,"="&amp;E50)</f>
        <v>0</v>
      </c>
      <c r="F51" s="84">
        <f t="shared" si="0"/>
        <v>0</v>
      </c>
      <c r="G51" s="84">
        <f t="shared" si="0"/>
        <v>0</v>
      </c>
      <c r="H51" s="84">
        <f t="shared" si="0"/>
        <v>0</v>
      </c>
      <c r="I51" s="84">
        <f>(COUNTA(I22:I23)-COUNTIF(I22:I23,"Non pertinent"))</f>
        <v>0</v>
      </c>
    </row>
    <row r="52" spans="2:9" ht="17.25" thickTop="1" thickBot="1" x14ac:dyDescent="0.3">
      <c r="B52" s="142" t="s">
        <v>115</v>
      </c>
      <c r="C52" s="80"/>
      <c r="D52" s="84">
        <f>COUNTIF($I$25:$I$28,"="&amp;D50)</f>
        <v>0</v>
      </c>
      <c r="E52" s="84">
        <f>COUNTIF(I25:I28,"Non")</f>
        <v>0</v>
      </c>
      <c r="F52" s="84"/>
      <c r="G52" s="84"/>
      <c r="H52" s="84">
        <f>COUNTIF(I25:I28,"Oui")</f>
        <v>0</v>
      </c>
      <c r="I52" s="84">
        <f>(COUNTA(I25:I28)-COUNTIF(I25:I28,"Non pertinent"))</f>
        <v>0</v>
      </c>
    </row>
    <row r="53" spans="2:9" ht="17.25" thickTop="1" thickBot="1" x14ac:dyDescent="0.3">
      <c r="B53" s="92" t="s">
        <v>116</v>
      </c>
      <c r="C53" s="80"/>
      <c r="D53" s="84">
        <f>COUNTIF($I$33,"="&amp;D50)</f>
        <v>0</v>
      </c>
      <c r="E53" s="84">
        <f>COUNTIF($I$33,"="&amp;E50)</f>
        <v>0</v>
      </c>
      <c r="F53" s="84">
        <f t="shared" ref="F53:G53" si="1">COUNTIF($I$33,"="&amp;F50)</f>
        <v>0</v>
      </c>
      <c r="G53" s="84">
        <f t="shared" si="1"/>
        <v>0</v>
      </c>
      <c r="H53" s="84">
        <f>COUNTIF($I$33,"="&amp;H50)</f>
        <v>0</v>
      </c>
      <c r="I53" s="84">
        <f>(COUNTA(I35:I35)-COUNTIF(I35:I35,"Non pertinent"))</f>
        <v>0</v>
      </c>
    </row>
    <row r="54" spans="2:9" ht="17.25" thickTop="1" thickBot="1" x14ac:dyDescent="0.3">
      <c r="B54" s="92" t="s">
        <v>117</v>
      </c>
      <c r="C54" s="80"/>
      <c r="D54" s="84">
        <f>COUNTIF($I$34,"="&amp;D50)</f>
        <v>0</v>
      </c>
      <c r="E54" s="84">
        <f>COUNTIF($I$34,"="&amp;E50)</f>
        <v>0</v>
      </c>
      <c r="F54" s="84">
        <f t="shared" ref="F54" si="2">COUNTIF($I$34,"="&amp;F50)</f>
        <v>0</v>
      </c>
      <c r="G54" s="84">
        <f>COUNTIF($I$34,"="&amp;G50)</f>
        <v>0</v>
      </c>
      <c r="H54" s="84">
        <f>COUNTIF($I$34,"="&amp;H50)</f>
        <v>0</v>
      </c>
      <c r="I54" s="84">
        <f>(COUNTA(I34)-COUNTIF(I34,"Non pertinent"))</f>
        <v>0</v>
      </c>
    </row>
    <row r="55" spans="2:9" ht="17.25" thickTop="1" thickBot="1" x14ac:dyDescent="0.3">
      <c r="B55" s="92" t="s">
        <v>118</v>
      </c>
      <c r="C55" s="80"/>
      <c r="D55" s="84">
        <f>COUNTIF($I$35,"="&amp;D50)</f>
        <v>0</v>
      </c>
      <c r="E55" s="84">
        <f>COUNTIF(I35,"Non")</f>
        <v>0</v>
      </c>
      <c r="F55" s="84"/>
      <c r="G55" s="84"/>
      <c r="H55" s="84">
        <f>COUNTIF(I35,"Oui")</f>
        <v>0</v>
      </c>
      <c r="I55" s="84">
        <f>(COUNTA(I35)-COUNTIF(I35,"Non pertinent"))</f>
        <v>0</v>
      </c>
    </row>
    <row r="56" spans="2:9" ht="17.25" thickTop="1" thickBot="1" x14ac:dyDescent="0.3">
      <c r="B56" s="92" t="s">
        <v>119</v>
      </c>
      <c r="C56" s="80"/>
      <c r="D56" s="84">
        <f>COUNTIF($I$41:$I$46,"="&amp;D50)</f>
        <v>0</v>
      </c>
      <c r="E56" s="84">
        <f>COUNTIF($I$41:$I$46,"="&amp;E50)</f>
        <v>0</v>
      </c>
      <c r="F56" s="84">
        <f>COUNTIF($I$41:$I$46,"="&amp;F50)</f>
        <v>0</v>
      </c>
      <c r="G56" s="84">
        <f>COUNTIF($I$41:$I$46,"="&amp;G50)</f>
        <v>0</v>
      </c>
      <c r="H56" s="84">
        <f>COUNTIF($I$41:$I$46,"="&amp;H50)</f>
        <v>0</v>
      </c>
      <c r="I56" s="84">
        <f>(COUNTA(I41:I46)-COUNTIF(I41:I46,"Non pertinent"))</f>
        <v>0</v>
      </c>
    </row>
    <row r="57" spans="2:9" ht="17.25" thickTop="1" thickBot="1" x14ac:dyDescent="0.3">
      <c r="B57" s="79" t="s">
        <v>120</v>
      </c>
      <c r="C57" s="80"/>
      <c r="D57" s="84">
        <f>SUM(D51:D56)</f>
        <v>0</v>
      </c>
      <c r="E57" s="84">
        <f t="shared" ref="E57:I57" si="3">SUM(E51:E56)</f>
        <v>0</v>
      </c>
      <c r="F57" s="84">
        <f t="shared" si="3"/>
        <v>0</v>
      </c>
      <c r="G57" s="84">
        <f t="shared" si="3"/>
        <v>0</v>
      </c>
      <c r="H57" s="84">
        <f t="shared" si="3"/>
        <v>0</v>
      </c>
      <c r="I57" s="84">
        <f t="shared" si="3"/>
        <v>0</v>
      </c>
    </row>
    <row r="58" spans="2:9" ht="17.25" thickTop="1" thickBot="1" x14ac:dyDescent="0.3">
      <c r="B58" s="80"/>
      <c r="C58" s="80"/>
      <c r="D58" s="81"/>
      <c r="E58" s="81"/>
      <c r="F58" s="81"/>
      <c r="G58" s="81"/>
      <c r="H58" s="81"/>
      <c r="I58" s="82"/>
    </row>
    <row r="59" spans="2:9" ht="17.25" thickTop="1" thickBot="1" x14ac:dyDescent="0.3">
      <c r="B59" s="80"/>
      <c r="C59" s="80"/>
      <c r="D59" s="85" t="s">
        <v>121</v>
      </c>
      <c r="E59" s="85" t="s">
        <v>122</v>
      </c>
      <c r="F59" s="85" t="s">
        <v>14</v>
      </c>
      <c r="G59" s="85" t="s">
        <v>15</v>
      </c>
      <c r="H59" s="81"/>
      <c r="I59" s="82"/>
    </row>
    <row r="60" spans="2:9" ht="17.25" thickTop="1" thickBot="1" x14ac:dyDescent="0.3">
      <c r="B60" s="80" t="s">
        <v>123</v>
      </c>
      <c r="C60" s="80"/>
      <c r="D60" s="143">
        <f>XFD29</f>
        <v>0</v>
      </c>
      <c r="E60" s="143">
        <f>I51*3+I52</f>
        <v>0</v>
      </c>
      <c r="F60" s="144" t="str">
        <f>IFERROR(D60/E60,"")</f>
        <v/>
      </c>
      <c r="G60" s="145" t="str">
        <f>IF(E60=0,"Non pertinent",IF(F60&gt;=0.5,"Favorable","Défavorable"))</f>
        <v>Non pertinent</v>
      </c>
      <c r="H60" s="81"/>
      <c r="I60" s="82"/>
    </row>
    <row r="61" spans="2:9" ht="17.25" thickTop="1" thickBot="1" x14ac:dyDescent="0.3">
      <c r="B61" s="80" t="s">
        <v>124</v>
      </c>
      <c r="C61" s="80"/>
      <c r="D61" s="143">
        <f>XFD36</f>
        <v>0</v>
      </c>
      <c r="E61" s="143">
        <f>I53*3+I54*2+I55</f>
        <v>0</v>
      </c>
      <c r="F61" s="144" t="str">
        <f t="shared" ref="F61:F63" si="4">IFERROR(D61/E61,"")</f>
        <v/>
      </c>
      <c r="G61" s="145" t="str">
        <f>IF(E61=0,"Non pertinent",IF(F61&gt;=0.5,"Favorable","Défavorable"))</f>
        <v>Non pertinent</v>
      </c>
      <c r="H61" s="81"/>
      <c r="I61" s="82"/>
    </row>
    <row r="62" spans="2:9" ht="17.25" thickTop="1" thickBot="1" x14ac:dyDescent="0.3">
      <c r="B62" s="80" t="s">
        <v>119</v>
      </c>
      <c r="C62" s="80"/>
      <c r="D62" s="143">
        <f>XFD47</f>
        <v>0</v>
      </c>
      <c r="E62" s="143">
        <f>I56*3</f>
        <v>0</v>
      </c>
      <c r="F62" s="144" t="str">
        <f t="shared" si="4"/>
        <v/>
      </c>
      <c r="G62" s="145" t="str">
        <f>IF(E62=0,"Non pertinent",IF(F62&gt;=0.5,"Favorable","Défavorable"))</f>
        <v>Non pertinent</v>
      </c>
      <c r="H62" s="81"/>
      <c r="I62" s="82"/>
    </row>
    <row r="63" spans="2:9" ht="17.25" thickTop="1" thickBot="1" x14ac:dyDescent="0.3">
      <c r="B63" s="79" t="s">
        <v>120</v>
      </c>
      <c r="C63" s="86"/>
      <c r="D63" s="146">
        <f>SUM(D60:D62)</f>
        <v>0</v>
      </c>
      <c r="E63" s="147">
        <f>SUM(E60:E62)</f>
        <v>0</v>
      </c>
      <c r="F63" s="148" t="str">
        <f t="shared" si="4"/>
        <v/>
      </c>
      <c r="G63" s="149" t="str">
        <f>IF(E63=0,"Non pertinent",IF(XFD18=1,"Défavorable/Inf.",IF(AND(F60&gt;=0.5,G60="Favorable",F61&gt;=0.5,F62&gt;=0.5),"Favorable","Défavorable")))</f>
        <v>Non pertinent</v>
      </c>
      <c r="H63" s="86"/>
      <c r="I63" s="82"/>
    </row>
    <row r="64" spans="2:9" ht="17.25" thickTop="1" thickBot="1" x14ac:dyDescent="0.3">
      <c r="B64" s="79"/>
      <c r="C64" s="86"/>
      <c r="D64" s="88"/>
      <c r="E64" s="89"/>
      <c r="F64" s="90"/>
      <c r="G64" s="91"/>
      <c r="H64" s="86"/>
      <c r="I64" s="82"/>
    </row>
    <row r="65" spans="2:9" ht="17.25" thickTop="1" thickBot="1" x14ac:dyDescent="0.3">
      <c r="B65" s="79" t="s">
        <v>125</v>
      </c>
      <c r="C65" s="86"/>
      <c r="D65" s="87" t="str">
        <f>IF(G63="Favorable",VLOOKUP(D9,ListeNonClassée[[Liste des opérations]:[Priorisation favorable ]],14,FALSE),"")</f>
        <v/>
      </c>
      <c r="E65" s="89"/>
      <c r="F65" s="90"/>
      <c r="G65" s="91"/>
      <c r="H65" s="86"/>
      <c r="I65" s="82"/>
    </row>
    <row r="66" spans="2:9" ht="17.25" thickTop="1" thickBot="1" x14ac:dyDescent="0.3">
      <c r="B66" s="92"/>
      <c r="C66" s="80"/>
      <c r="D66" s="81"/>
      <c r="E66" s="80"/>
      <c r="F66" s="81"/>
      <c r="G66" s="81"/>
      <c r="H66" s="80"/>
      <c r="I66" s="82"/>
    </row>
    <row r="67" spans="2:9" ht="16.5" thickTop="1" x14ac:dyDescent="0.25"/>
  </sheetData>
  <mergeCells count="28">
    <mergeCell ref="C46:H46"/>
    <mergeCell ref="C41:H41"/>
    <mergeCell ref="C43:H43"/>
    <mergeCell ref="C44:H44"/>
    <mergeCell ref="C6:I6"/>
    <mergeCell ref="B33:H33"/>
    <mergeCell ref="B34:H34"/>
    <mergeCell ref="B42:H42"/>
    <mergeCell ref="B45:H45"/>
    <mergeCell ref="G12:H12"/>
    <mergeCell ref="B18:H18"/>
    <mergeCell ref="B20:H21"/>
    <mergeCell ref="D10:I10"/>
    <mergeCell ref="D11:I11"/>
    <mergeCell ref="D12:E12"/>
    <mergeCell ref="C7:I7"/>
    <mergeCell ref="C28:H28"/>
    <mergeCell ref="B31:H32"/>
    <mergeCell ref="B38:H39"/>
    <mergeCell ref="B40:H40"/>
    <mergeCell ref="B17:H17"/>
    <mergeCell ref="B35:H35"/>
    <mergeCell ref="C27:H27"/>
    <mergeCell ref="B22:H22"/>
    <mergeCell ref="C25:H25"/>
    <mergeCell ref="C26:H26"/>
    <mergeCell ref="B23:H23"/>
    <mergeCell ref="B24:H24"/>
  </mergeCells>
  <phoneticPr fontId="25" type="noConversion"/>
  <conditionalFormatting sqref="G60:G65">
    <cfRule type="containsText" dxfId="3" priority="4" operator="containsText" text="non pertinent">
      <formula>NOT(ISERROR(SEARCH("non pertinent",G60)))</formula>
    </cfRule>
  </conditionalFormatting>
  <conditionalFormatting sqref="D60:F64 E65:F65">
    <cfRule type="cellIs" dxfId="2" priority="3" operator="equal">
      <formula>0</formula>
    </cfRule>
  </conditionalFormatting>
  <conditionalFormatting sqref="D51:I57">
    <cfRule type="cellIs" dxfId="1" priority="2" operator="equal">
      <formula>0</formula>
    </cfRule>
  </conditionalFormatting>
  <conditionalFormatting sqref="D65">
    <cfRule type="cellIs" dxfId="0" priority="1" operator="equal">
      <formula>0</formula>
    </cfRule>
  </conditionalFormatting>
  <dataValidations count="3">
    <dataValidation type="list" allowBlank="1" showInputMessage="1" showErrorMessage="1" sqref="I22:I23 I46 I33 I43:I44 I41" xr:uid="{63D7DD55-E897-461B-A8DD-F3F8651D33E1}">
      <formula1>"Non pertinent,Très faible,Faible,Moyen,Elevé"</formula1>
    </dataValidation>
    <dataValidation type="list" allowBlank="1" showInputMessage="1" showErrorMessage="1" sqref="I35 I25:I28 I18:I19" xr:uid="{CE9D3981-A8E3-42A3-88BE-CA96EF7D5F23}">
      <formula1>"Non pertinent,Oui,Non"</formula1>
    </dataValidation>
    <dataValidation type="list" allowBlank="1" showInputMessage="1" showErrorMessage="1" sqref="I34" xr:uid="{A2E5BD66-39F0-43C3-BE0E-E9E8396B2C8D}">
      <formula1>"Non pertinent,Faible,Moyen,Elevé"</formula1>
    </dataValidation>
  </dataValidations>
  <printOptions horizontalCentered="1"/>
  <pageMargins left="0.39370078740157483" right="0.39370078740157483" top="0.39370078740157483" bottom="0.59055118110236227" header="0.19685039370078741" footer="0.39370078740157483"/>
  <pageSetup paperSize="9" scale="10" fitToHeight="0" orientation="portrait" r:id="rId1"/>
  <ignoredErrors>
    <ignoredError sqref="I54" formula="1"/>
    <ignoredError sqref="I51" formulaRange="1"/>
  </ignoredErrors>
  <drawing r:id="rId2"/>
  <legacyDrawing r:id="rId3"/>
  <oleObjects>
    <mc:AlternateContent xmlns:mc="http://schemas.openxmlformats.org/markup-compatibility/2006">
      <mc:Choice Requires="x14">
        <oleObject progId="Package" shapeId="2053" r:id="rId4">
          <objectPr defaultSize="0" r:id="rId5">
            <anchor moveWithCells="1">
              <from>
                <xdr:col>0</xdr:col>
                <xdr:colOff>361950</xdr:colOff>
                <xdr:row>66</xdr:row>
                <xdr:rowOff>66675</xdr:rowOff>
              </from>
              <to>
                <xdr:col>2</xdr:col>
                <xdr:colOff>1181100</xdr:colOff>
                <xdr:row>68</xdr:row>
                <xdr:rowOff>171450</xdr:rowOff>
              </to>
            </anchor>
          </objectPr>
        </oleObject>
      </mc:Choice>
      <mc:Fallback>
        <oleObject progId="Package" shapeId="2053" r:id="rId4"/>
      </mc:Fallback>
    </mc:AlternateContent>
  </oleObjects>
  <controls>
    <mc:AlternateContent xmlns:mc="http://schemas.openxmlformats.org/markup-compatibility/2006">
      <mc:Choice Requires="x14">
        <control shapeId="2049" r:id="rId6" name="Générer">
          <controlPr defaultSize="0" print="0" autoLine="0" r:id="rId7">
            <anchor moveWithCells="1">
              <from>
                <xdr:col>9</xdr:col>
                <xdr:colOff>0</xdr:colOff>
                <xdr:row>1</xdr:row>
                <xdr:rowOff>0</xdr:rowOff>
              </from>
              <to>
                <xdr:col>10</xdr:col>
                <xdr:colOff>1000125</xdr:colOff>
                <xdr:row>1</xdr:row>
                <xdr:rowOff>381000</xdr:rowOff>
              </to>
            </anchor>
          </controlPr>
        </control>
      </mc:Choice>
      <mc:Fallback>
        <control shapeId="2049" r:id="rId6" name="Générer"/>
      </mc:Fallback>
    </mc:AlternateContent>
    <mc:AlternateContent xmlns:mc="http://schemas.openxmlformats.org/markup-compatibility/2006">
      <mc:Choice Requires="x14">
        <control shapeId="2050" r:id="rId8" name="CommandButton1">
          <controlPr defaultSize="0" print="0" autoLine="0" r:id="rId9">
            <anchor moveWithCells="1">
              <from>
                <xdr:col>9</xdr:col>
                <xdr:colOff>0</xdr:colOff>
                <xdr:row>1</xdr:row>
                <xdr:rowOff>628650</xdr:rowOff>
              </from>
              <to>
                <xdr:col>11</xdr:col>
                <xdr:colOff>714375</xdr:colOff>
                <xdr:row>3</xdr:row>
                <xdr:rowOff>95250</xdr:rowOff>
              </to>
            </anchor>
          </controlPr>
        </control>
      </mc:Choice>
      <mc:Fallback>
        <control shapeId="2050" r:id="rId8" name="CommandButton1"/>
      </mc:Fallback>
    </mc:AlternateContent>
  </control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D686264438B4945858588D97B0CAF1D" ma:contentTypeVersion="16" ma:contentTypeDescription="Crée un document." ma:contentTypeScope="" ma:versionID="0e1bf098a07a34359a7b0af666e3e811">
  <xsd:schema xmlns:xsd="http://www.w3.org/2001/XMLSchema" xmlns:xs="http://www.w3.org/2001/XMLSchema" xmlns:p="http://schemas.microsoft.com/office/2006/metadata/properties" xmlns:ns2="aa3cb65a-d075-4dba-9496-e5b266ea378e" xmlns:ns3="3c6efe15-3d4e-4751-9a0d-5e67905b79f2" targetNamespace="http://schemas.microsoft.com/office/2006/metadata/properties" ma:root="true" ma:fieldsID="e7eb9f6d87c6312fb97c0e4a3deccebc" ns2:_="" ns3:_="">
    <xsd:import namespace="aa3cb65a-d075-4dba-9496-e5b266ea378e"/>
    <xsd:import namespace="3c6efe15-3d4e-4751-9a0d-5e67905b79f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3cb65a-d075-4dba-9496-e5b266ea37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Balises d’images" ma:readOnly="false" ma:fieldId="{5cf76f15-5ced-4ddc-b409-7134ff3c332f}" ma:taxonomyMulti="true" ma:sspId="d7639ba1-abb6-4a31-8bf3-4a1fed5d1b9a"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c6efe15-3d4e-4751-9a0d-5e67905b79f2" elementFormDefault="qualified">
    <xsd:import namespace="http://schemas.microsoft.com/office/2006/documentManagement/types"/>
    <xsd:import namespace="http://schemas.microsoft.com/office/infopath/2007/PartnerControls"/>
    <xsd:element name="SharedWithUsers" ma:index="11"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Partagé avec détails" ma:internalName="SharedWithDetails" ma:readOnly="true">
      <xsd:simpleType>
        <xsd:restriction base="dms:Note">
          <xsd:maxLength value="255"/>
        </xsd:restriction>
      </xsd:simpleType>
    </xsd:element>
    <xsd:element name="TaxCatchAll" ma:index="15" nillable="true" ma:displayName="Taxonomy Catch All Column" ma:hidden="true" ma:list="{35c1f56c-030c-4cf4-8036-89840bd326a3}" ma:internalName="TaxCatchAll" ma:showField="CatchAllData" ma:web="3c6efe15-3d4e-4751-9a0d-5e67905b79f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a3cb65a-d075-4dba-9496-e5b266ea378e">
      <Terms xmlns="http://schemas.microsoft.com/office/infopath/2007/PartnerControls"/>
    </lcf76f155ced4ddcb4097134ff3c332f>
    <TaxCatchAll xmlns="3c6efe15-3d4e-4751-9a0d-5e67905b79f2" xsi:nil="true"/>
  </documentManagement>
</p:properties>
</file>

<file path=customXml/itemProps1.xml><?xml version="1.0" encoding="utf-8"?>
<ds:datastoreItem xmlns:ds="http://schemas.openxmlformats.org/officeDocument/2006/customXml" ds:itemID="{CD56CBA3-48A9-4CD4-A2EC-49BBE54A59FF}">
  <ds:schemaRefs>
    <ds:schemaRef ds:uri="http://schemas.microsoft.com/sharepoint/v3/contenttype/forms"/>
  </ds:schemaRefs>
</ds:datastoreItem>
</file>

<file path=customXml/itemProps2.xml><?xml version="1.0" encoding="utf-8"?>
<ds:datastoreItem xmlns:ds="http://schemas.openxmlformats.org/officeDocument/2006/customXml" ds:itemID="{1779B8E1-51A6-44A3-84BF-335B98923F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3cb65a-d075-4dba-9496-e5b266ea378e"/>
    <ds:schemaRef ds:uri="3c6efe15-3d4e-4751-9a0d-5e67905b79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1522288-6F9A-4289-BC1E-769645A76852}">
  <ds:schemaRefs>
    <ds:schemaRef ds:uri="http://schemas.microsoft.com/office/2006/metadata/properties"/>
    <ds:schemaRef ds:uri="http://schemas.microsoft.com/office/infopath/2007/PartnerControls"/>
    <ds:schemaRef ds:uri="aa3cb65a-d075-4dba-9496-e5b266ea378e"/>
    <ds:schemaRef ds:uri="3c6efe15-3d4e-4751-9a0d-5e67905b79f2"/>
  </ds:schemaRefs>
</ds:datastoreItem>
</file>

<file path=docMetadata/LabelInfo.xml><?xml version="1.0" encoding="utf-8"?>
<clbl:labelList xmlns:clbl="http://schemas.microsoft.com/office/2020/mipLabelMetadata">
  <clbl:label id="{5a399f59-4fb0-4c58-b63e-f94bfc24371c}" enabled="0" method="" siteId="{5a399f59-4fb0-4c58-b63e-f94bfc24371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5</vt:i4>
      </vt:variant>
    </vt:vector>
  </HeadingPairs>
  <TitlesOfParts>
    <vt:vector size="11" baseType="lpstr">
      <vt:lpstr>Version</vt:lpstr>
      <vt:lpstr>Notice</vt:lpstr>
      <vt:lpstr>Aide_à_la_complétude</vt:lpstr>
      <vt:lpstr>Synthèse (à masquer)</vt:lpstr>
      <vt:lpstr>Classement</vt:lpstr>
      <vt:lpstr>IDFxxxxxx</vt:lpstr>
      <vt:lpstr>Aide_à_la_complétude!Zone_d_impression</vt:lpstr>
      <vt:lpstr>Classement!Zone_d_impression</vt:lpstr>
      <vt:lpstr>IDFxxxxxx!Zone_d_impression</vt:lpstr>
      <vt:lpstr>Notice!Zone_d_impression</vt:lpstr>
      <vt:lpstr>'Synthèse (à masquer)'!Zone_d_impression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BROSZKO Frederic</dc:creator>
  <cp:keywords/>
  <dc:description/>
  <cp:lastModifiedBy>Simon Laverne</cp:lastModifiedBy>
  <cp:revision/>
  <dcterms:created xsi:type="dcterms:W3CDTF">2022-09-28T07:34:40Z</dcterms:created>
  <dcterms:modified xsi:type="dcterms:W3CDTF">2025-12-19T11:01:54Z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0x010100BD686264438B4945858588D97B0CAF1D</vt:lpwstr>
  </property>
  <property fmtid="{D5CDD505-2E9C-101B-9397-08002B2CF9AE}" pid="3" name="MediaServiceImageTags">
    <vt:lpwstr/>
  </property>
</Properties>
</file>