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obouaziz\OneDrive - FESI ÎdF\Documents\AAP FSE+ DECROCHAGE\2026\17-12-25\"/>
    </mc:Choice>
  </mc:AlternateContent>
  <xr:revisionPtr revIDLastSave="0" documentId="8_{7944447C-081A-4F2F-8B5D-A7E3FA04D760}" xr6:coauthVersionLast="47" xr6:coauthVersionMax="47" xr10:uidLastSave="{00000000-0000-0000-0000-000000000000}"/>
  <bookViews>
    <workbookView xWindow="-120" yWindow="-120" windowWidth="29040" windowHeight="15720" xr2:uid="{838F9D95-3F25-4679-8D39-38A85CA2ACE8}"/>
  </bookViews>
  <sheets>
    <sheet name="Grille" sheetId="1" r:id="rId1"/>
    <sheet name="Feuil2" sheetId="2" state="hidden" r:id="rId2"/>
  </sheets>
  <definedNames>
    <definedName name="_xlnm.Print_Area" localSheetId="0">Grille!$A$1:$G$37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D21" i="1"/>
  <c r="E26" i="1"/>
  <c r="F26" i="1"/>
  <c r="D26" i="1"/>
  <c r="H24" i="1"/>
  <c r="D27" i="1" s="1"/>
  <c r="D36" i="1" s="1" a="1"/>
  <c r="D36" i="1" s="1"/>
  <c r="E35" i="1"/>
  <c r="F35" i="1"/>
  <c r="D35" i="1"/>
  <c r="E33" i="1"/>
  <c r="F33" i="1"/>
  <c r="D33" i="1"/>
  <c r="E31" i="1"/>
  <c r="F31" i="1"/>
  <c r="D31" i="1"/>
  <c r="E29" i="1"/>
  <c r="F29" i="1"/>
  <c r="D29" i="1"/>
  <c r="E27" i="1" l="1"/>
  <c r="E36" i="1" s="1"/>
  <c r="F27" i="1"/>
  <c r="F36" i="1" s="1" a="1"/>
  <c r="F36" i="1" s="1"/>
  <c r="H36" i="1" l="1"/>
  <c r="E23" i="1" l="1"/>
  <c r="F23" i="1"/>
  <c r="D2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<sst xmlns="http://schemas.openxmlformats.org/spreadsheetml/2006/main" count="108" uniqueCount="65">
  <si>
    <t>INSTRUCTIONS</t>
  </si>
  <si>
    <r>
      <rPr>
        <b/>
        <sz val="16"/>
        <color theme="1"/>
        <rFont val="Aptos Narrow"/>
        <family val="2"/>
        <scheme val="minor"/>
      </rPr>
      <t>DÉCISIONNAIRE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rgb="FF0070C0"/>
        <rFont val="Aptos Narrow"/>
        <family val="2"/>
        <scheme val="minor"/>
      </rPr>
      <t>(compléter les cellules blanches)</t>
    </r>
  </si>
  <si>
    <t>GRILLE DE SÉLECTION DE DEVIS pour projet FSE</t>
  </si>
  <si>
    <r>
      <t xml:space="preserve">Compléter la grille en suivant les instructions ci-dessous puis l'imprimer, la signer et la scanner </t>
    </r>
    <r>
      <rPr>
        <i/>
        <u/>
        <sz val="11"/>
        <color rgb="FF0070C0"/>
        <rFont val="Aptos Narrow"/>
        <family val="2"/>
        <scheme val="minor"/>
      </rPr>
      <t>ou</t>
    </r>
    <r>
      <rPr>
        <b/>
        <i/>
        <sz val="11"/>
        <color rgb="FF0070C0"/>
        <rFont val="Aptos Narrow"/>
        <family val="2"/>
        <scheme val="minor"/>
      </rPr>
      <t xml:space="preserve"> l'enregistrer en pdf pour signature électronique. </t>
    </r>
  </si>
  <si>
    <t>N° IDF et intitulé du projet :</t>
  </si>
  <si>
    <t>IDF0010407</t>
  </si>
  <si>
    <t>Enrichir le parcours des lycéens allophones pour lutter contre le décrochage scolaire</t>
  </si>
  <si>
    <t>Indiquer le numéro IDF du projet (si vous en disposez) et son intitulé.</t>
  </si>
  <si>
    <t>Nom</t>
  </si>
  <si>
    <t>PRESTATION</t>
  </si>
  <si>
    <t>rgeqzrg</t>
  </si>
  <si>
    <t>Indiquer le nom de la prestation.</t>
  </si>
  <si>
    <t>tyudru</t>
  </si>
  <si>
    <t>Prestataire</t>
  </si>
  <si>
    <t>iyuofgo</t>
  </si>
  <si>
    <t>farezqfraz</t>
  </si>
  <si>
    <t>tdyut</t>
  </si>
  <si>
    <t>Indiquer le nom du ou des prestataires sollicités.</t>
  </si>
  <si>
    <t>Prénom</t>
  </si>
  <si>
    <t>Date de demande du devis</t>
  </si>
  <si>
    <r>
      <t>Indiquer la date de demande du devis.</t>
    </r>
    <r>
      <rPr>
        <i/>
        <sz val="11"/>
        <color rgb="FF0070C0"/>
        <rFont val="Aptos Narrow"/>
        <family val="2"/>
        <scheme val="minor"/>
      </rPr>
      <t xml:space="preserve"> 
Rappel : La demande doit être strictement identique pour tous et envoyée à la même date. Les réponses aux éventuelles questions doivent être envoyées à tous les prestataires. </t>
    </r>
  </si>
  <si>
    <t>Éléments présents sur le devis : Oui / Non</t>
  </si>
  <si>
    <t>Présent O/N</t>
  </si>
  <si>
    <t>Fonction</t>
  </si>
  <si>
    <t>Date</t>
  </si>
  <si>
    <t>O</t>
  </si>
  <si>
    <t>Indiquer si les éléments sont présents dans le devis fournis. 
Sélectionner dans la liste :
Oui : O
Non : N</t>
  </si>
  <si>
    <t>tyudrtu</t>
  </si>
  <si>
    <t>Adresse destinataire</t>
  </si>
  <si>
    <t>Numéro de devis</t>
  </si>
  <si>
    <t>Date de signature</t>
  </si>
  <si>
    <t xml:space="preserve">Nom du prestataire + adresse </t>
  </si>
  <si>
    <t>Numéro SIRET (à vérifier)</t>
  </si>
  <si>
    <t>Signature</t>
  </si>
  <si>
    <t>Montant HT</t>
  </si>
  <si>
    <t>TVA (si non assujetti, le mentionner)</t>
  </si>
  <si>
    <t>Montant TTC</t>
  </si>
  <si>
    <t>Description détaillée</t>
  </si>
  <si>
    <t>Commentaires éventuels</t>
  </si>
  <si>
    <t>Quantité et prix unitaire</t>
  </si>
  <si>
    <t xml:space="preserve">Les critères que nous avons indiqués sont vraiement très importants car il s'agit des meilleurs critères qui soient et qu'ils répondent exactement à nos attentes. Cela justifie que nous sélectionnions un devis au montant plus élevé car le prestataire retenu répond mieux à nos super critères. </t>
  </si>
  <si>
    <t>Date de fin de validité (doit être postérieure au Comité de programmation régional académique)</t>
  </si>
  <si>
    <t>N</t>
  </si>
  <si>
    <t>Devis recevable (automatique)</t>
  </si>
  <si>
    <t>Prix</t>
  </si>
  <si>
    <t>Indiquer le prix TTC.</t>
  </si>
  <si>
    <t>DEVIS RETENU (automatique)</t>
  </si>
  <si>
    <t>Prix le plus bas (automatique)</t>
  </si>
  <si>
    <t>Critères d'attribution</t>
  </si>
  <si>
    <t>1.</t>
  </si>
  <si>
    <t xml:space="preserve"> - </t>
  </si>
  <si>
    <r>
      <t xml:space="preserve">Pondération </t>
    </r>
    <r>
      <rPr>
        <i/>
        <sz val="11"/>
        <color theme="1"/>
        <rFont val="Aptos Narrow"/>
        <family val="2"/>
        <scheme val="minor"/>
      </rPr>
      <t xml:space="preserve">(à indiquer) </t>
    </r>
    <r>
      <rPr>
        <sz val="11"/>
        <color theme="1"/>
        <rFont val="Aptos Narrow"/>
        <family val="2"/>
        <scheme val="minor"/>
      </rPr>
      <t xml:space="preserve">-  Note pondérée </t>
    </r>
    <r>
      <rPr>
        <i/>
        <sz val="11"/>
        <color theme="1"/>
        <rFont val="Aptos Narrow"/>
        <family val="2"/>
        <scheme val="minor"/>
      </rPr>
      <t>(automatique)</t>
    </r>
  </si>
  <si>
    <t xml:space="preserve">Indiquer dans les cellules blanches en colonne C la pondération attribuée à chaque critère. Le total des pondérations de la colonne C doit être égal à 100. </t>
  </si>
  <si>
    <t>2.</t>
  </si>
  <si>
    <t>(exemple : connaissance du public)</t>
  </si>
  <si>
    <t>Note brute /100 :</t>
  </si>
  <si>
    <t>Dans les cases blanches, indiquer vos éventuels critères autres que le prix et la note sur 100 attribuée à chaque prestataire. La note pondérée apparaît automatiquement dans les cases grisées. Le prestataire retenu apparaît en ligne 21.</t>
  </si>
  <si>
    <r>
      <t xml:space="preserve">Pondération </t>
    </r>
    <r>
      <rPr>
        <i/>
        <sz val="11"/>
        <color theme="1"/>
        <rFont val="Aptos Narrow"/>
        <family val="2"/>
        <scheme val="minor"/>
      </rPr>
      <t>(à indiquer)</t>
    </r>
    <r>
      <rPr>
        <sz val="11"/>
        <color theme="1"/>
        <rFont val="Aptos Narrow"/>
        <family val="2"/>
        <scheme val="minor"/>
      </rPr>
      <t xml:space="preserve"> -  Note pondérée </t>
    </r>
    <r>
      <rPr>
        <i/>
        <sz val="11"/>
        <color theme="1"/>
        <rFont val="Aptos Narrow"/>
        <family val="2"/>
        <scheme val="minor"/>
      </rPr>
      <t>(automatique)</t>
    </r>
  </si>
  <si>
    <t>3.</t>
  </si>
  <si>
    <t>(exemple : qualité de la prestation)</t>
  </si>
  <si>
    <t>4.</t>
  </si>
  <si>
    <t>(autre critère : …)</t>
  </si>
  <si>
    <t>5.</t>
  </si>
  <si>
    <t>Note pondérée totale la plus haute (automatique)</t>
  </si>
  <si>
    <r>
      <t xml:space="preserve">Note pondérée totale /100 
</t>
    </r>
    <r>
      <rPr>
        <i/>
        <sz val="11"/>
        <color theme="1"/>
        <rFont val="Aptos Narrow"/>
        <family val="2"/>
        <scheme val="minor"/>
      </rPr>
      <t>(automatique)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</si>
</sst>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rgb="FF242424"/>
      <name val="Consolas"/>
      <family val="3"/>
    </font>
    <font>
      <sz val="12"/>
      <color rgb="FF7C53AC"/>
      <name val="Consolas"/>
      <family val="3"/>
    </font>
    <font>
      <sz val="12"/>
      <color rgb="FF0F700F"/>
      <name val="Consolas"/>
      <family val="3"/>
    </font>
    <font>
      <i/>
      <sz val="11"/>
      <color rgb="FF0070C0"/>
      <name val="Aptos Narrow"/>
      <family val="2"/>
      <scheme val="minor"/>
    </font>
    <font>
      <b/>
      <i/>
      <sz val="11"/>
      <color rgb="FF0070C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20"/>
      <color rgb="FF0070C0"/>
      <name val="Aptos Narrow"/>
      <family val="2"/>
      <scheme val="minor"/>
    </font>
    <font>
      <i/>
      <u/>
      <sz val="11"/>
      <color rgb="FF0070C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5F2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 wrapText="1"/>
      <protection locked="0"/>
    </xf>
    <xf numFmtId="0" fontId="1" fillId="3" borderId="5" xfId="0" applyFont="1" applyFill="1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64" fontId="0" fillId="0" borderId="14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64" fontId="0" fillId="0" borderId="5" xfId="1" applyNumberFormat="1" applyFont="1" applyBorder="1" applyAlignment="1" applyProtection="1">
      <alignment horizontal="center" vertical="center"/>
      <protection locked="0"/>
    </xf>
    <xf numFmtId="164" fontId="3" fillId="2" borderId="14" xfId="1" applyNumberFormat="1" applyFont="1" applyFill="1" applyBorder="1" applyAlignment="1" applyProtection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27" xfId="0" applyNumberFormat="1" applyBorder="1" applyAlignment="1" applyProtection="1">
      <alignment horizontal="center" vertical="center"/>
      <protection locked="0"/>
    </xf>
    <xf numFmtId="9" fontId="0" fillId="0" borderId="27" xfId="2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1" fontId="1" fillId="0" borderId="29" xfId="0" applyNumberFormat="1" applyFont="1" applyBorder="1" applyAlignment="1" applyProtection="1">
      <alignment horizontal="center" vertical="center"/>
      <protection locked="0"/>
    </xf>
    <xf numFmtId="1" fontId="0" fillId="0" borderId="31" xfId="0" applyNumberForma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1" fontId="1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 applyProtection="1">
      <alignment horizontal="center" wrapText="1"/>
      <protection locked="0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 applyAlignment="1" applyProtection="1">
      <alignment horizontal="center" vertical="center" wrapText="1"/>
      <protection locked="0"/>
    </xf>
    <xf numFmtId="164" fontId="0" fillId="4" borderId="0" xfId="1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4" fontId="4" fillId="4" borderId="0" xfId="1" applyNumberFormat="1" applyFont="1" applyFill="1" applyBorder="1" applyAlignment="1" applyProtection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 applyProtection="1">
      <alignment horizontal="center" vertical="center"/>
      <protection locked="0"/>
    </xf>
    <xf numFmtId="1" fontId="1" fillId="4" borderId="0" xfId="0" applyNumberFormat="1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25" xfId="0" applyFill="1" applyBorder="1" applyAlignment="1">
      <alignment horizontal="center" vertical="center"/>
    </xf>
    <xf numFmtId="164" fontId="4" fillId="4" borderId="29" xfId="1" applyNumberFormat="1" applyFont="1" applyFill="1" applyBorder="1" applyAlignment="1" applyProtection="1">
      <alignment horizontal="center" vertical="center"/>
    </xf>
    <xf numFmtId="164" fontId="4" fillId="4" borderId="10" xfId="1" applyNumberFormat="1" applyFont="1" applyFill="1" applyBorder="1" applyAlignment="1" applyProtection="1">
      <alignment horizontal="center" vertical="center"/>
    </xf>
    <xf numFmtId="164" fontId="4" fillId="4" borderId="31" xfId="1" applyNumberFormat="1" applyFont="1" applyFill="1" applyBorder="1" applyAlignment="1" applyProtection="1">
      <alignment horizontal="center" vertical="center"/>
    </xf>
    <xf numFmtId="0" fontId="0" fillId="4" borderId="2" xfId="0" applyFill="1" applyBorder="1" applyAlignment="1">
      <alignment vertical="center" wrapText="1"/>
    </xf>
    <xf numFmtId="1" fontId="0" fillId="4" borderId="22" xfId="0" applyNumberFormat="1" applyFill="1" applyBorder="1" applyAlignment="1">
      <alignment horizontal="center" vertical="center"/>
    </xf>
    <xf numFmtId="1" fontId="0" fillId="4" borderId="20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right" vertical="center"/>
    </xf>
    <xf numFmtId="1" fontId="0" fillId="4" borderId="30" xfId="0" applyNumberFormat="1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1" fontId="0" fillId="4" borderId="32" xfId="0" applyNumberFormat="1" applyFill="1" applyBorder="1" applyAlignment="1">
      <alignment horizontal="center" vertical="center"/>
    </xf>
    <xf numFmtId="1" fontId="0" fillId="4" borderId="9" xfId="0" applyNumberFormat="1" applyFill="1" applyBorder="1" applyAlignment="1">
      <alignment horizontal="center" vertical="center"/>
    </xf>
    <xf numFmtId="1" fontId="0" fillId="4" borderId="18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14" fontId="0" fillId="0" borderId="19" xfId="0" applyNumberFormat="1" applyBorder="1" applyAlignment="1" applyProtection="1">
      <alignment horizontal="center" vertical="center" wrapText="1"/>
      <protection locked="0"/>
    </xf>
    <xf numFmtId="14" fontId="0" fillId="0" borderId="20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5F2FF"/>
      <color rgb="FFB7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180975</xdr:rowOff>
    </xdr:from>
    <xdr:to>
      <xdr:col>5</xdr:col>
      <xdr:colOff>1314449</xdr:colOff>
      <xdr:row>1</xdr:row>
      <xdr:rowOff>1140892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6AA7790-A437-E9C2-BFAB-EEC46EC2C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4" y="180975"/>
          <a:ext cx="8524875" cy="1159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717F-1C79-400C-B7A2-7898AC417400}">
  <sheetPr>
    <pageSetUpPr fitToPage="1"/>
  </sheetPr>
  <dimension ref="A1:J38"/>
  <sheetViews>
    <sheetView tabSelected="1" topLeftCell="A18" zoomScale="90" zoomScaleNormal="90" workbookViewId="0">
      <selection activeCell="E20" sqref="E20"/>
    </sheetView>
  </sheetViews>
  <sheetFormatPr baseColWidth="10" defaultColWidth="11.42578125" defaultRowHeight="15" x14ac:dyDescent="0.25"/>
  <cols>
    <col min="1" max="1" width="5" customWidth="1"/>
    <col min="2" max="2" width="36.7109375" style="1" customWidth="1"/>
    <col min="3" max="3" width="28.5703125" style="3" customWidth="1"/>
    <col min="4" max="6" width="22.42578125" style="2" customWidth="1"/>
    <col min="7" max="7" width="5" style="2" customWidth="1"/>
    <col min="8" max="8" width="72.85546875" style="3" customWidth="1"/>
  </cols>
  <sheetData>
    <row r="1" spans="1:10" ht="15.75" thickBot="1" x14ac:dyDescent="0.3">
      <c r="A1" s="35"/>
      <c r="B1" s="59"/>
      <c r="C1" s="37"/>
      <c r="D1" s="38"/>
      <c r="E1" s="38"/>
      <c r="F1" s="38"/>
      <c r="G1" s="38"/>
      <c r="H1" s="41"/>
      <c r="I1" s="35"/>
    </row>
    <row r="2" spans="1:10" ht="93" customHeight="1" thickBot="1" x14ac:dyDescent="0.3">
      <c r="A2" s="35"/>
      <c r="B2" s="118"/>
      <c r="C2" s="118"/>
      <c r="D2" s="118"/>
      <c r="E2" s="118"/>
      <c r="F2" s="118"/>
      <c r="G2" s="38"/>
      <c r="H2" s="42" t="s">
        <v>0</v>
      </c>
      <c r="I2" s="35"/>
    </row>
    <row r="3" spans="1:10" ht="14.45" customHeight="1" x14ac:dyDescent="0.25">
      <c r="A3" s="35"/>
      <c r="B3" s="119" t="s">
        <v>1</v>
      </c>
      <c r="C3" s="127" t="s">
        <v>2</v>
      </c>
      <c r="D3" s="128"/>
      <c r="E3" s="128"/>
      <c r="F3" s="129"/>
      <c r="G3" s="48"/>
      <c r="H3" s="99" t="s">
        <v>3</v>
      </c>
      <c r="I3" s="35"/>
    </row>
    <row r="4" spans="1:10" ht="14.45" customHeight="1" thickBot="1" x14ac:dyDescent="0.3">
      <c r="A4" s="35"/>
      <c r="B4" s="120"/>
      <c r="C4" s="130"/>
      <c r="D4" s="131"/>
      <c r="E4" s="131"/>
      <c r="F4" s="132"/>
      <c r="G4" s="48"/>
      <c r="H4" s="100"/>
      <c r="I4" s="35"/>
    </row>
    <row r="5" spans="1:10" ht="27" thickBot="1" x14ac:dyDescent="0.3">
      <c r="A5" s="35"/>
      <c r="B5" s="121"/>
      <c r="C5" s="62" t="s">
        <v>4</v>
      </c>
      <c r="D5" s="12" t="s">
        <v>5</v>
      </c>
      <c r="E5" s="122" t="s">
        <v>6</v>
      </c>
      <c r="F5" s="123"/>
      <c r="G5" s="48"/>
      <c r="H5" s="43" t="s">
        <v>7</v>
      </c>
      <c r="I5" s="35"/>
    </row>
    <row r="6" spans="1:10" ht="30" customHeight="1" thickBot="1" x14ac:dyDescent="0.3">
      <c r="A6" s="35"/>
      <c r="B6" s="98" t="s">
        <v>8</v>
      </c>
      <c r="C6" s="63" t="s">
        <v>9</v>
      </c>
      <c r="D6" s="115" t="s">
        <v>10</v>
      </c>
      <c r="E6" s="116"/>
      <c r="F6" s="117"/>
      <c r="G6" s="49"/>
      <c r="H6" s="44" t="s">
        <v>11</v>
      </c>
      <c r="I6" s="35"/>
    </row>
    <row r="7" spans="1:10" ht="30" customHeight="1" thickBot="1" x14ac:dyDescent="0.3">
      <c r="A7" s="35"/>
      <c r="B7" s="87" t="s">
        <v>12</v>
      </c>
      <c r="C7" s="64" t="s">
        <v>13</v>
      </c>
      <c r="D7" s="92" t="s">
        <v>14</v>
      </c>
      <c r="E7" s="14" t="s">
        <v>15</v>
      </c>
      <c r="F7" s="14" t="s">
        <v>16</v>
      </c>
      <c r="G7" s="49"/>
      <c r="H7" s="45" t="s">
        <v>17</v>
      </c>
      <c r="I7" s="35"/>
    </row>
    <row r="8" spans="1:10" ht="30" customHeight="1" thickBot="1" x14ac:dyDescent="0.3">
      <c r="A8" s="35"/>
      <c r="B8" s="97" t="s">
        <v>18</v>
      </c>
      <c r="C8" s="70" t="s">
        <v>19</v>
      </c>
      <c r="D8" s="93">
        <v>45890</v>
      </c>
      <c r="E8" s="94">
        <v>45930</v>
      </c>
      <c r="F8" s="94">
        <v>45930</v>
      </c>
      <c r="G8" s="49"/>
      <c r="H8" s="106" t="s">
        <v>20</v>
      </c>
      <c r="I8" s="35"/>
    </row>
    <row r="9" spans="1:10" ht="30" customHeight="1" thickBot="1" x14ac:dyDescent="0.3">
      <c r="A9" s="35"/>
      <c r="B9" s="10"/>
      <c r="C9" s="63" t="s">
        <v>21</v>
      </c>
      <c r="D9" s="63" t="s">
        <v>22</v>
      </c>
      <c r="E9" s="70" t="s">
        <v>22</v>
      </c>
      <c r="F9" s="70" t="s">
        <v>22</v>
      </c>
      <c r="G9" s="50"/>
      <c r="H9" s="107"/>
      <c r="I9" s="35"/>
    </row>
    <row r="10" spans="1:10" ht="30" customHeight="1" x14ac:dyDescent="0.25">
      <c r="A10" s="35"/>
      <c r="B10" s="97" t="s">
        <v>23</v>
      </c>
      <c r="C10" s="65" t="s">
        <v>24</v>
      </c>
      <c r="D10" s="90" t="s">
        <v>25</v>
      </c>
      <c r="E10" s="91" t="s">
        <v>25</v>
      </c>
      <c r="F10" s="91" t="s">
        <v>25</v>
      </c>
      <c r="G10" s="51"/>
      <c r="H10" s="103" t="s">
        <v>26</v>
      </c>
      <c r="I10" s="35"/>
      <c r="J10" s="5"/>
    </row>
    <row r="11" spans="1:10" ht="30" customHeight="1" x14ac:dyDescent="0.25">
      <c r="A11" s="35"/>
      <c r="B11" s="110" t="s">
        <v>27</v>
      </c>
      <c r="C11" s="66" t="s">
        <v>28</v>
      </c>
      <c r="D11" s="13" t="s">
        <v>25</v>
      </c>
      <c r="E11" s="10" t="s">
        <v>25</v>
      </c>
      <c r="F11" s="10" t="s">
        <v>25</v>
      </c>
      <c r="G11" s="51"/>
      <c r="H11" s="104"/>
      <c r="I11" s="35"/>
      <c r="J11" s="5"/>
    </row>
    <row r="12" spans="1:10" ht="30" customHeight="1" x14ac:dyDescent="0.25">
      <c r="A12" s="35"/>
      <c r="B12" s="111"/>
      <c r="C12" s="66" t="s">
        <v>29</v>
      </c>
      <c r="D12" s="13" t="s">
        <v>25</v>
      </c>
      <c r="E12" s="10" t="s">
        <v>25</v>
      </c>
      <c r="F12" s="10" t="s">
        <v>25</v>
      </c>
      <c r="G12" s="51"/>
      <c r="H12" s="104"/>
      <c r="I12" s="35"/>
      <c r="J12" s="6"/>
    </row>
    <row r="13" spans="1:10" ht="30" customHeight="1" x14ac:dyDescent="0.25">
      <c r="A13" s="35"/>
      <c r="B13" s="97" t="s">
        <v>30</v>
      </c>
      <c r="C13" s="66" t="s">
        <v>31</v>
      </c>
      <c r="D13" s="13" t="s">
        <v>25</v>
      </c>
      <c r="E13" s="10" t="s">
        <v>25</v>
      </c>
      <c r="F13" s="10" t="s">
        <v>25</v>
      </c>
      <c r="G13" s="51"/>
      <c r="H13" s="104"/>
      <c r="I13" s="35"/>
      <c r="J13" s="5"/>
    </row>
    <row r="14" spans="1:10" ht="30" customHeight="1" x14ac:dyDescent="0.25">
      <c r="A14" s="35"/>
      <c r="B14" s="87"/>
      <c r="C14" s="66" t="s">
        <v>32</v>
      </c>
      <c r="D14" s="13" t="s">
        <v>25</v>
      </c>
      <c r="E14" s="10" t="s">
        <v>25</v>
      </c>
      <c r="F14" s="10" t="s">
        <v>25</v>
      </c>
      <c r="G14" s="51"/>
      <c r="H14" s="104"/>
      <c r="I14" s="35"/>
      <c r="J14" s="6"/>
    </row>
    <row r="15" spans="1:10" ht="30" customHeight="1" x14ac:dyDescent="0.25">
      <c r="A15" s="35"/>
      <c r="B15" s="97" t="s">
        <v>33</v>
      </c>
      <c r="C15" s="66" t="s">
        <v>34</v>
      </c>
      <c r="D15" s="13" t="s">
        <v>25</v>
      </c>
      <c r="E15" s="10" t="s">
        <v>25</v>
      </c>
      <c r="F15" s="10" t="s">
        <v>25</v>
      </c>
      <c r="G15" s="51"/>
      <c r="H15" s="104"/>
      <c r="I15" s="35"/>
      <c r="J15" s="7"/>
    </row>
    <row r="16" spans="1:10" ht="30" customHeight="1" x14ac:dyDescent="0.25">
      <c r="A16" s="35"/>
      <c r="B16" s="101"/>
      <c r="C16" s="66" t="s">
        <v>35</v>
      </c>
      <c r="D16" s="13" t="s">
        <v>25</v>
      </c>
      <c r="E16" s="10" t="s">
        <v>25</v>
      </c>
      <c r="F16" s="10" t="s">
        <v>25</v>
      </c>
      <c r="G16" s="51"/>
      <c r="H16" s="104"/>
      <c r="I16" s="35"/>
      <c r="J16" s="5"/>
    </row>
    <row r="17" spans="1:10" ht="30" customHeight="1" x14ac:dyDescent="0.25">
      <c r="A17" s="35"/>
      <c r="B17" s="101"/>
      <c r="C17" s="66" t="s">
        <v>36</v>
      </c>
      <c r="D17" s="13" t="s">
        <v>25</v>
      </c>
      <c r="E17" s="10" t="s">
        <v>25</v>
      </c>
      <c r="F17" s="10" t="s">
        <v>25</v>
      </c>
      <c r="G17" s="51"/>
      <c r="H17" s="104"/>
      <c r="I17" s="35"/>
      <c r="J17" s="5"/>
    </row>
    <row r="18" spans="1:10" ht="30" customHeight="1" thickBot="1" x14ac:dyDescent="0.3">
      <c r="A18" s="35"/>
      <c r="B18" s="102"/>
      <c r="C18" s="66" t="s">
        <v>37</v>
      </c>
      <c r="D18" s="13" t="s">
        <v>25</v>
      </c>
      <c r="E18" s="10" t="s">
        <v>25</v>
      </c>
      <c r="F18" s="10" t="s">
        <v>25</v>
      </c>
      <c r="G18" s="51"/>
      <c r="H18" s="104"/>
      <c r="I18" s="35"/>
      <c r="J18" s="6"/>
    </row>
    <row r="19" spans="1:10" ht="30" customHeight="1" thickBot="1" x14ac:dyDescent="0.3">
      <c r="A19" s="35"/>
      <c r="B19" s="89" t="s">
        <v>38</v>
      </c>
      <c r="C19" s="66" t="s">
        <v>39</v>
      </c>
      <c r="D19" s="13" t="s">
        <v>25</v>
      </c>
      <c r="E19" s="10" t="s">
        <v>25</v>
      </c>
      <c r="F19" s="10" t="s">
        <v>25</v>
      </c>
      <c r="G19" s="51"/>
      <c r="H19" s="104"/>
      <c r="I19" s="35"/>
      <c r="J19" s="7"/>
    </row>
    <row r="20" spans="1:10" ht="60.95" customHeight="1" thickBot="1" x14ac:dyDescent="0.3">
      <c r="A20" s="35"/>
      <c r="B20" s="112" t="s">
        <v>40</v>
      </c>
      <c r="C20" s="67" t="s">
        <v>41</v>
      </c>
      <c r="D20" s="16" t="s">
        <v>25</v>
      </c>
      <c r="E20" s="88" t="s">
        <v>42</v>
      </c>
      <c r="F20" s="88" t="s">
        <v>25</v>
      </c>
      <c r="G20" s="51"/>
      <c r="H20" s="104"/>
      <c r="I20" s="35"/>
    </row>
    <row r="21" spans="1:10" ht="27.95" customHeight="1" thickBot="1" x14ac:dyDescent="0.3">
      <c r="A21" s="35"/>
      <c r="B21" s="113"/>
      <c r="C21" s="70" t="s">
        <v>43</v>
      </c>
      <c r="D21" s="63" t="str">
        <f>IF(D7="","",IF(AND(COUNTIF(D10,"O"),COUNTIF(D11,"O"),COUNTIF(D12,"O"),COUNTIF(D13,"O"),COUNTIF(D14,"O"),COUNTIF(D15,"O"),COUNTIF(D16,"O"),COUNTIF(D17,"O"),COUNTIF(D18,"O"),COUNTIF(D19,"O"),COUNTIF(D20,"O"))," RECEVABLE "," IRRECEVABLE "))</f>
        <v xml:space="preserve"> RECEVABLE </v>
      </c>
      <c r="E21" s="63" t="str">
        <f t="shared" ref="E21:F21" si="0">IF(E7="","",IF(AND(COUNTIF(E10,"O"),COUNTIF(E11,"O"),COUNTIF(E12,"O"),COUNTIF(E13,"O"),COUNTIF(E14,"O"),COUNTIF(E15,"O"),COUNTIF(E16,"O"),COUNTIF(E17,"O"),COUNTIF(E18,"O"),COUNTIF(E19,"O"),COUNTIF(E20,"O"))," RECEVABLE "," IRRECEVABLE "))</f>
        <v xml:space="preserve"> IRRECEVABLE </v>
      </c>
      <c r="F21" s="70" t="str">
        <f t="shared" si="0"/>
        <v xml:space="preserve"> RECEVABLE </v>
      </c>
      <c r="G21" s="51"/>
      <c r="H21" s="105"/>
      <c r="I21" s="35"/>
    </row>
    <row r="22" spans="1:10" ht="30" customHeight="1" thickBot="1" x14ac:dyDescent="0.3">
      <c r="A22" s="35"/>
      <c r="B22" s="113"/>
      <c r="C22" s="68" t="s">
        <v>44</v>
      </c>
      <c r="D22" s="17">
        <v>15</v>
      </c>
      <c r="E22" s="15">
        <v>10</v>
      </c>
      <c r="F22" s="15">
        <v>13</v>
      </c>
      <c r="G22" s="52"/>
      <c r="H22" s="46" t="s">
        <v>45</v>
      </c>
      <c r="I22" s="35"/>
    </row>
    <row r="23" spans="1:10" ht="30" customHeight="1" thickBot="1" x14ac:dyDescent="0.3">
      <c r="A23" s="35"/>
      <c r="B23" s="114"/>
      <c r="C23" s="69" t="s">
        <v>46</v>
      </c>
      <c r="D23" s="9" t="str">
        <f>IF(D7="","",IF(AND(COUNTIF(D10,"O"),COUNTIF(D11,"O"),COUNTIF(D12,"O"),COUNTIF(D13,"O"),COUNTIF(D14,"O"),COUNTIF(D15,"O"),COUNTIF(D16,"O"),COUNTIF(D17,"O"),COUNTIF(D18,"O"),COUNTIF(D19,"O"),COUNTIF(D20,"O"),COUNTIF(D36,$H$36)),"RETENU","REJETÉ"))</f>
        <v>RETENU</v>
      </c>
      <c r="E23" s="11" t="str">
        <f>IF(E7="","",IF(AND(COUNTIF(E10,"O"),COUNTIF(E11,"O"),COUNTIF(E12,"O"),COUNTIF(E13,"O"),COUNTIF(E14,"O"),COUNTIF(E15,"O"),COUNTIF(E16,"O"),COUNTIF(E17,"O"),COUNTIF(E18,"O"),COUNTIF(E19,"O"),COUNTIF(E20,"O"),COUNTIF(E36,$H$36)),"RETENU","REJETÉ"))</f>
        <v>REJETÉ</v>
      </c>
      <c r="F23" s="11" t="str">
        <f t="shared" ref="F23" si="1">IF(F7="","",IF(AND(COUNTIF(F10,"O"),COUNTIF(F11,"O"),COUNTIF(F12,"O"),COUNTIF(F13,"O"),COUNTIF(F14,"O"),COUNTIF(F15,"O"),COUNTIF(F16,"O"),COUNTIF(F17,"O"),COUNTIF(F18,"O"),COUNTIF(F19,"O"),COUNTIF(F20,"O"),COUNTIF(F36,$H$36)),"RETENU","REJETÉ"))</f>
        <v>REJETÉ</v>
      </c>
      <c r="G23" s="53"/>
      <c r="H23" s="47" t="s">
        <v>47</v>
      </c>
      <c r="I23" s="35"/>
    </row>
    <row r="24" spans="1:10" s="4" customFormat="1" ht="30" customHeight="1" thickBot="1" x14ac:dyDescent="0.3">
      <c r="A24" s="40"/>
      <c r="B24" s="40"/>
      <c r="C24" s="40"/>
      <c r="D24" s="40"/>
      <c r="E24" s="40"/>
      <c r="F24" s="40"/>
      <c r="G24" s="40"/>
      <c r="H24" s="18">
        <f>MINA(D22:F22)</f>
        <v>10</v>
      </c>
      <c r="I24" s="40"/>
    </row>
    <row r="25" spans="1:10" s="4" customFormat="1" ht="30" customHeight="1" thickBot="1" x14ac:dyDescent="0.3">
      <c r="A25" s="40"/>
      <c r="B25" s="124" t="s">
        <v>48</v>
      </c>
      <c r="C25" s="125"/>
      <c r="D25" s="125"/>
      <c r="E25" s="125"/>
      <c r="F25" s="126"/>
      <c r="G25" s="54"/>
      <c r="H25" s="30"/>
      <c r="I25" s="40"/>
    </row>
    <row r="26" spans="1:10" s="4" customFormat="1" ht="30" customHeight="1" x14ac:dyDescent="0.25">
      <c r="A26" s="47" t="s">
        <v>49</v>
      </c>
      <c r="B26" s="71" t="s">
        <v>44</v>
      </c>
      <c r="C26" s="72" t="s">
        <v>50</v>
      </c>
      <c r="D26" s="73">
        <f>D22</f>
        <v>15</v>
      </c>
      <c r="E26" s="74">
        <f>E22</f>
        <v>10</v>
      </c>
      <c r="F26" s="75">
        <f>F22</f>
        <v>13</v>
      </c>
      <c r="G26" s="55"/>
      <c r="H26" s="31"/>
      <c r="I26" s="40"/>
    </row>
    <row r="27" spans="1:10" s="4" customFormat="1" ht="30" customHeight="1" thickBot="1" x14ac:dyDescent="0.3">
      <c r="A27" s="60"/>
      <c r="B27" s="76" t="s">
        <v>51</v>
      </c>
      <c r="C27" s="19">
        <v>0.5</v>
      </c>
      <c r="D27" s="77">
        <f>IF(D22="","",($H$24/D26)*100*$C$27)</f>
        <v>33.333333333333329</v>
      </c>
      <c r="E27" s="78">
        <f>IF(E22="","",($H$24/E22)*100*$C$27)</f>
        <v>50</v>
      </c>
      <c r="F27" s="79">
        <f t="shared" ref="F27" si="2">IF(F22="","",($H$24/F26)*100*$C$27)</f>
        <v>38.461538461538467</v>
      </c>
      <c r="G27" s="56"/>
      <c r="H27" s="32" t="s">
        <v>52</v>
      </c>
      <c r="I27" s="40"/>
    </row>
    <row r="28" spans="1:10" s="4" customFormat="1" ht="48.95" customHeight="1" x14ac:dyDescent="0.25">
      <c r="A28" s="47" t="s">
        <v>53</v>
      </c>
      <c r="B28" s="8" t="s">
        <v>54</v>
      </c>
      <c r="C28" s="80" t="s">
        <v>55</v>
      </c>
      <c r="D28" s="24">
        <v>20</v>
      </c>
      <c r="E28" s="28">
        <v>50</v>
      </c>
      <c r="F28" s="26">
        <v>80</v>
      </c>
      <c r="G28" s="57"/>
      <c r="H28" s="32" t="s">
        <v>56</v>
      </c>
      <c r="I28" s="40"/>
    </row>
    <row r="29" spans="1:10" s="4" customFormat="1" ht="30" customHeight="1" thickBot="1" x14ac:dyDescent="0.3">
      <c r="A29" s="60"/>
      <c r="B29" s="76" t="s">
        <v>57</v>
      </c>
      <c r="C29" s="20">
        <v>0.3</v>
      </c>
      <c r="D29" s="81">
        <f>D28*$C$29</f>
        <v>6</v>
      </c>
      <c r="E29" s="82">
        <f>E28*$C$29</f>
        <v>15</v>
      </c>
      <c r="F29" s="83">
        <f>F28*$C$29</f>
        <v>24</v>
      </c>
      <c r="G29" s="56"/>
      <c r="H29" s="31"/>
      <c r="I29" s="40"/>
    </row>
    <row r="30" spans="1:10" s="4" customFormat="1" ht="30" customHeight="1" x14ac:dyDescent="0.25">
      <c r="A30" s="47" t="s">
        <v>58</v>
      </c>
      <c r="B30" s="8" t="s">
        <v>59</v>
      </c>
      <c r="C30" s="80" t="s">
        <v>55</v>
      </c>
      <c r="D30" s="24">
        <v>100</v>
      </c>
      <c r="E30" s="28">
        <v>40</v>
      </c>
      <c r="F30" s="26">
        <v>0</v>
      </c>
      <c r="G30" s="57"/>
      <c r="H30" s="31"/>
      <c r="I30" s="40"/>
    </row>
    <row r="31" spans="1:10" s="4" customFormat="1" ht="30" customHeight="1" thickBot="1" x14ac:dyDescent="0.3">
      <c r="A31" s="60"/>
      <c r="B31" s="76" t="s">
        <v>57</v>
      </c>
      <c r="C31" s="21">
        <v>0.3</v>
      </c>
      <c r="D31" s="81">
        <f>D30*$C$31</f>
        <v>30</v>
      </c>
      <c r="E31" s="82">
        <f>E30*$C$31</f>
        <v>12</v>
      </c>
      <c r="F31" s="83">
        <f>F30*$C$31</f>
        <v>0</v>
      </c>
      <c r="G31" s="56"/>
      <c r="H31" s="31"/>
      <c r="I31" s="40"/>
    </row>
    <row r="32" spans="1:10" s="4" customFormat="1" ht="30" customHeight="1" x14ac:dyDescent="0.25">
      <c r="A32" s="47" t="s">
        <v>60</v>
      </c>
      <c r="B32" s="8" t="s">
        <v>61</v>
      </c>
      <c r="C32" s="80" t="s">
        <v>55</v>
      </c>
      <c r="D32" s="25"/>
      <c r="E32" s="29"/>
      <c r="F32" s="27"/>
      <c r="G32" s="58"/>
      <c r="H32" s="31"/>
      <c r="I32" s="40"/>
    </row>
    <row r="33" spans="1:9" s="4" customFormat="1" ht="30" customHeight="1" thickBot="1" x14ac:dyDescent="0.3">
      <c r="A33" s="60"/>
      <c r="B33" s="76" t="s">
        <v>57</v>
      </c>
      <c r="C33" s="22"/>
      <c r="D33" s="81">
        <f>D32*$C$33</f>
        <v>0</v>
      </c>
      <c r="E33" s="82">
        <f>E32*$C$33</f>
        <v>0</v>
      </c>
      <c r="F33" s="83">
        <f>F32*$C$33</f>
        <v>0</v>
      </c>
      <c r="G33" s="56"/>
      <c r="H33" s="31"/>
      <c r="I33" s="40"/>
    </row>
    <row r="34" spans="1:9" s="4" customFormat="1" ht="30" customHeight="1" thickBot="1" x14ac:dyDescent="0.3">
      <c r="A34" s="47" t="s">
        <v>62</v>
      </c>
      <c r="B34" s="8" t="s">
        <v>61</v>
      </c>
      <c r="C34" s="80" t="s">
        <v>55</v>
      </c>
      <c r="D34" s="24"/>
      <c r="E34" s="28"/>
      <c r="F34" s="26"/>
      <c r="G34" s="57"/>
      <c r="H34" s="33"/>
      <c r="I34" s="40"/>
    </row>
    <row r="35" spans="1:9" ht="30" customHeight="1" thickBot="1" x14ac:dyDescent="0.3">
      <c r="A35" s="61"/>
      <c r="B35" s="76" t="s">
        <v>57</v>
      </c>
      <c r="C35" s="23"/>
      <c r="D35" s="84">
        <f>D34*$C$35</f>
        <v>0</v>
      </c>
      <c r="E35" s="85">
        <f>E34*$C$35</f>
        <v>0</v>
      </c>
      <c r="F35" s="86">
        <f>F34*$C$35</f>
        <v>0</v>
      </c>
      <c r="G35" s="56"/>
      <c r="H35" s="34" t="s">
        <v>63</v>
      </c>
      <c r="I35" s="35"/>
    </row>
    <row r="36" spans="1:9" ht="30" customHeight="1" thickBot="1" x14ac:dyDescent="0.3">
      <c r="A36" s="35"/>
      <c r="B36" s="108" t="s">
        <v>64</v>
      </c>
      <c r="C36" s="109"/>
      <c r="D36" s="96" cm="1">
        <f t="array" ref="D36">IF(D27="","",IF(D21=" RECEVABLE ",D27+D29+D31+D33+D35,IRRECEVABLE))</f>
        <v>69.333333333333329</v>
      </c>
      <c r="E36" s="96" t="str">
        <f>IF(E27="","",IF(E21=" RECEVABLE ",E27+E29+E31+E33+E35,"IRRECEVABLE"))</f>
        <v>IRRECEVABLE</v>
      </c>
      <c r="F36" s="96" cm="1">
        <f t="array" ref="F36">IF(F27="","",IF(F21=" RECEVABLE ",F27+F29+F31+F33+F35,IRRECEVABLE))</f>
        <v>62.461538461538467</v>
      </c>
      <c r="G36" s="39"/>
      <c r="H36" s="95">
        <f>MAXA(D36:F36)</f>
        <v>69.333333333333329</v>
      </c>
      <c r="I36" s="35"/>
    </row>
    <row r="37" spans="1:9" x14ac:dyDescent="0.25">
      <c r="A37" s="35"/>
      <c r="B37" s="36"/>
      <c r="C37" s="37"/>
      <c r="D37" s="38"/>
      <c r="E37" s="38"/>
      <c r="F37" s="38"/>
      <c r="G37" s="38"/>
      <c r="H37" s="37"/>
      <c r="I37" s="35"/>
    </row>
    <row r="38" spans="1:9" x14ac:dyDescent="0.25">
      <c r="A38" s="35"/>
      <c r="B38" s="36"/>
      <c r="C38" s="37"/>
      <c r="D38" s="38"/>
      <c r="E38" s="38"/>
      <c r="F38" s="38"/>
      <c r="G38" s="38"/>
      <c r="H38" s="37"/>
      <c r="I38" s="35"/>
    </row>
  </sheetData>
  <sheetProtection formatRows="0" selectLockedCells="1"/>
  <mergeCells count="13">
    <mergeCell ref="B2:F2"/>
    <mergeCell ref="B3:B5"/>
    <mergeCell ref="E5:F5"/>
    <mergeCell ref="B25:F25"/>
    <mergeCell ref="C3:F4"/>
    <mergeCell ref="H3:H4"/>
    <mergeCell ref="B16:B18"/>
    <mergeCell ref="H10:H21"/>
    <mergeCell ref="H8:H9"/>
    <mergeCell ref="B36:C36"/>
    <mergeCell ref="B11:B12"/>
    <mergeCell ref="B20:B23"/>
    <mergeCell ref="D6:F6"/>
  </mergeCells>
  <conditionalFormatting sqref="D8:F8">
    <cfRule type="duplicateValues" dxfId="6" priority="1"/>
    <cfRule type="uniqueValues" dxfId="5" priority="2"/>
  </conditionalFormatting>
  <conditionalFormatting sqref="D10:F20">
    <cfRule type="containsText" dxfId="4" priority="6" operator="containsText" text="N">
      <formula>NOT(ISERROR(SEARCH("N",D10)))</formula>
    </cfRule>
  </conditionalFormatting>
  <conditionalFormatting sqref="D21:F21">
    <cfRule type="containsText" dxfId="3" priority="4" operator="containsText" text="IRRECEVABLE">
      <formula>NOT(ISERROR(SEARCH("IRRECEVABLE",D21)))</formula>
    </cfRule>
  </conditionalFormatting>
  <conditionalFormatting sqref="D36:F36">
    <cfRule type="containsText" dxfId="2" priority="3" operator="containsText" text="IRRECEVABLE">
      <formula>NOT(ISERROR(SEARCH("IRRECEVABLE",D36)))</formula>
    </cfRule>
  </conditionalFormatting>
  <conditionalFormatting sqref="D23:G23">
    <cfRule type="containsText" dxfId="1" priority="7" operator="containsText" text="REJETÉ">
      <formula>NOT(ISERROR(SEARCH("REJETÉ",D23)))</formula>
    </cfRule>
    <cfRule type="containsText" dxfId="0" priority="8" operator="containsText" text="RETENU">
      <formula>NOT(ISERROR(SEARCH("RETENU",D23)))</formula>
    </cfRule>
  </conditionalFormatting>
  <dataValidations count="1">
    <dataValidation type="date" allowBlank="1" showInputMessage="1" showErrorMessage="1" promptTitle="Entrer une date" sqref="D8:F8 B14" xr:uid="{F4AEBCC2-9E0E-419F-8F6A-256C7A7B7B11}">
      <formula1>43831</formula1>
      <formula2>53327</formula2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9C6B59-D0BC-4A4A-8718-DB1703E53F24}">
          <x14:formula1>
            <xm:f>Feuil2!$A$1:$A$2</xm:f>
          </x14:formula1>
          <xm:sqref>G10:G21 D10:F20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1B6E-125B-467D-BBED-73CED404CB36}">
  <dimension ref="A1:A2"/>
  <sheetViews>
    <sheetView workbookViewId="0">
      <selection activeCell="A3" sqref="A3"/>
    </sheetView>
  </sheetViews>
  <sheetFormatPr baseColWidth="10" defaultColWidth="11.42578125" defaultRowHeight="15" x14ac:dyDescent="0.25"/>
  <sheetData>
    <row r="1" spans="1:1" x14ac:dyDescent="0.25">
      <c r="A1" t="s">
        <v>25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686264438B4945858588D97B0CAF1D" ma:contentTypeVersion="16" ma:contentTypeDescription="Crée un document." ma:contentTypeScope="" ma:versionID="0e1bf098a07a34359a7b0af666e3e811">
  <xsd:schema xmlns:xsd="http://www.w3.org/2001/XMLSchema" xmlns:xs="http://www.w3.org/2001/XMLSchema" xmlns:p="http://schemas.microsoft.com/office/2006/metadata/properties" xmlns:ns2="aa3cb65a-d075-4dba-9496-e5b266ea378e" xmlns:ns3="3c6efe15-3d4e-4751-9a0d-5e67905b79f2" targetNamespace="http://schemas.microsoft.com/office/2006/metadata/properties" ma:root="true" ma:fieldsID="e7eb9f6d87c6312fb97c0e4a3deccebc" ns2:_="" ns3:_="">
    <xsd:import namespace="aa3cb65a-d075-4dba-9496-e5b266ea378e"/>
    <xsd:import namespace="3c6efe15-3d4e-4751-9a0d-5e67905b7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b65a-d075-4dba-9496-e5b266ea3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d7639ba1-abb6-4a31-8bf3-4a1fed5d1b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efe15-3d4e-4751-9a0d-5e67905b7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5c1f56c-030c-4cf4-8036-89840bd326a3}" ma:internalName="TaxCatchAll" ma:showField="CatchAllData" ma:web="3c6efe15-3d4e-4751-9a0d-5e67905b7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3cb65a-d075-4dba-9496-e5b266ea378e">
      <Terms xmlns="http://schemas.microsoft.com/office/infopath/2007/PartnerControls"/>
    </lcf76f155ced4ddcb4097134ff3c332f>
    <TaxCatchAll xmlns="3c6efe15-3d4e-4751-9a0d-5e67905b79f2" xsi:nil="true"/>
  </documentManagement>
</p:properties>
</file>

<file path=customXml/itemProps1.xml><?xml version="1.0" encoding="utf-8"?>
<ds:datastoreItem xmlns:ds="http://schemas.openxmlformats.org/officeDocument/2006/customXml" ds:itemID="{E1A4BC47-40C3-4D90-9611-BC3633AEA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cb65a-d075-4dba-9496-e5b266ea378e"/>
    <ds:schemaRef ds:uri="3c6efe15-3d4e-4751-9a0d-5e67905b7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60943C-8BDA-46A6-A320-09AC97E55B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0B40E-3DC6-4074-AB1F-08CF1B9628E9}">
  <ds:schemaRefs>
    <ds:schemaRef ds:uri="http://schemas.microsoft.com/office/2006/metadata/properties"/>
    <ds:schemaRef ds:uri="http://schemas.microsoft.com/office/infopath/2007/PartnerControls"/>
    <ds:schemaRef ds:uri="aa3cb65a-d075-4dba-9496-e5b266ea378e"/>
    <ds:schemaRef ds:uri="3c6efe15-3d4e-4751-9a0d-5e67905b7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Grille</vt:lpstr>
      <vt:lpstr>Feuil2</vt:lpstr>
      <vt:lpstr>Grille!Zone_d_impression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Frédérique RAULT</dc:creator>
  <cp:keywords/>
  <dc:description/>
  <cp:lastModifiedBy>Ourida PERRIN</cp:lastModifiedBy>
  <cp:revision/>
  <dcterms:created xsi:type="dcterms:W3CDTF">2025-09-09T14:43:31Z</dcterms:created>
  <dcterms:modified xsi:type="dcterms:W3CDTF">2025-12-17T10:17:34Z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0x010100BD686264438B4945858588D97B0CAF1D</vt:lpwstr>
  </property>
  <property fmtid="{D5CDD505-2E9C-101B-9397-08002B2CF9AE}" pid="3" name="MediaServiceImageTags">
    <vt:lpwstr/>
  </property>
</Properties>
</file>